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Produtos" sheetId="2" state="visible" r:id="rId4"/>
    <sheet name="Serviços" sheetId="3" state="visible" r:id="rId5"/>
  </sheets>
  <definedNames>
    <definedName function="false" hidden="false" localSheetId="0" name="_xlnm.Print_Area" vbProcedure="false">Instruções!$B$1:$H$40</definedName>
    <definedName function="false" hidden="false" localSheetId="1" name="_xlnm.Print_Area" vbProcedure="false">Produtos!$B$1:$J$49</definedName>
    <definedName function="false" hidden="false" localSheetId="2" name="_xlnm.Print_Area" vbProcedure="false">Serviços!$B$1:$J$49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1" authorId="0">
      <text>
        <r>
          <rPr>
            <sz val="10"/>
            <rFont val="Arial"/>
            <family val="2"/>
          </rPr>
          <t xml:space="preserve">Use a sua alíquota EFETIVA do DAS (a que sua contabilidade informa). Incide sobre o faturamento.</t>
        </r>
      </text>
    </comment>
    <comment ref="B12" authorId="0">
      <text>
        <r>
          <rPr>
            <sz val="10"/>
            <rFont val="Arial"/>
            <family val="2"/>
          </rPr>
          <t xml:space="preserve">Percentual pago a vendedores/representantes sobre cada venda. Deixe 0 se não houver.</t>
        </r>
      </text>
    </comment>
    <comment ref="B13" authorId="0">
      <text>
        <r>
          <rPr>
            <sz val="10"/>
            <rFont val="Arial"/>
            <family val="2"/>
          </rPr>
          <t xml:space="preserve">Outros custos que variam com a venda (ex.: royalties, frete repassado). Deixe 0 se não houver.</t>
        </r>
      </text>
    </comment>
    <comment ref="B14" authorId="0">
      <text>
        <r>
          <rPr>
            <sz val="10"/>
            <rFont val="Arial"/>
            <family val="2"/>
          </rPr>
          <t xml:space="preserve">Fatia de cada venda que sobra após os custos variáveis. Cobre suas despesas fixas (aluguel, salários) e, acima do ponto de equilíbrio, vira lucro.</t>
        </r>
      </text>
    </comment>
    <comment ref="B17" authorId="0">
      <text>
        <r>
          <rPr>
            <sz val="10"/>
            <rFont val="Arial"/>
            <family val="2"/>
          </rPr>
          <t xml:space="preserve">Custos para receber: taxa de cartão/boleto/gateway. Ex.: cartão como % da venda; boleto como R$ fixo por unidade. Preencha um dos campos, ou os dois.</t>
        </r>
      </text>
    </comment>
    <comment ref="B18" authorId="0">
      <text>
        <r>
          <rPr>
            <sz val="10"/>
            <rFont val="Arial"/>
            <family val="2"/>
          </rPr>
          <t xml:space="preserve">Parte das vendas que você não recebe (calote). Em geral entra como % sobre a venda; use R$ por unidade se preferir um valor fixo.</t>
        </r>
      </text>
    </comment>
    <comment ref="B19" authorId="0">
      <text>
        <r>
          <rPr>
            <sz val="10"/>
            <rFont val="Arial"/>
            <family val="2"/>
          </rPr>
          <t xml:space="preserve">Quanto de cada venda você reserva para divulgação. Pode ser % da venda (variável) ou um valor fixo em R$ por unidade.</t>
        </r>
      </text>
    </comment>
    <comment ref="B21" authorId="0">
      <text>
        <r>
          <rPr>
            <sz val="10"/>
            <rFont val="Arial"/>
            <family val="2"/>
          </rPr>
          <t xml:space="preserve">Soma de tudo que incide percentualmente sobre o preço, inclusive a margem desejada. Precisa ser menor que 100%.</t>
        </r>
      </text>
    </comment>
    <comment ref="B22" authorId="0">
      <text>
        <r>
          <rPr>
            <sz val="10"/>
            <rFont val="Arial"/>
            <family val="2"/>
          </rPr>
          <t xml:space="preserve">Soma dos itens marcados como «R$ por unidade». É somado ao seu custo antes de aplicar o markup.</t>
        </r>
      </text>
    </comment>
    <comment ref="B45" authorId="0">
      <text>
        <r>
          <rPr>
            <sz val="10"/>
            <rFont val="Arial"/>
            <family val="2"/>
          </rPr>
          <t xml:space="preserve">Custos que não mudam com as vendas: aluguel, salários fixos, pró-labore, contador, energia, etc.</t>
        </r>
      </text>
    </comment>
    <comment ref="C47" authorId="0">
      <text>
        <r>
          <rPr>
            <sz val="10"/>
            <rFont val="Arial"/>
            <family val="2"/>
          </rPr>
          <t xml:space="preserve">Faturamento mensal em que o lucro é zero. Vendas acima disso geram lucro.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1" authorId="0">
      <text>
        <r>
          <rPr>
            <sz val="10"/>
            <rFont val="Arial"/>
            <family val="2"/>
          </rPr>
          <t xml:space="preserve">Use a sua alíquota EFETIVA do DAS (a que sua contabilidade informa). Incide sobre o faturamento.</t>
        </r>
      </text>
    </comment>
    <comment ref="B12" authorId="0">
      <text>
        <r>
          <rPr>
            <sz val="10"/>
            <rFont val="Arial"/>
            <family val="2"/>
          </rPr>
          <t xml:space="preserve">Percentual pago a vendedores/representantes sobre cada venda. Deixe 0 se não houver.</t>
        </r>
      </text>
    </comment>
    <comment ref="B13" authorId="0">
      <text>
        <r>
          <rPr>
            <sz val="10"/>
            <rFont val="Arial"/>
            <family val="2"/>
          </rPr>
          <t xml:space="preserve">Outros custos que variam com a venda (ex.: royalties, frete repassado). Deixe 0 se não houver.</t>
        </r>
      </text>
    </comment>
    <comment ref="B14" authorId="0">
      <text>
        <r>
          <rPr>
            <sz val="10"/>
            <rFont val="Arial"/>
            <family val="2"/>
          </rPr>
          <t xml:space="preserve">Fatia de cada venda que sobra após os custos variáveis. Cobre suas despesas fixas (aluguel, salários) e, acima do ponto de equilíbrio, vira lucro.</t>
        </r>
      </text>
    </comment>
    <comment ref="B17" authorId="0">
      <text>
        <r>
          <rPr>
            <sz val="10"/>
            <rFont val="Arial"/>
            <family val="2"/>
          </rPr>
          <t xml:space="preserve">Custos para receber: taxa de cartão/boleto/gateway. Ex.: cartão como % da venda; boleto como R$ fixo por unidade. Preencha um dos campos, ou os dois.</t>
        </r>
      </text>
    </comment>
    <comment ref="B18" authorId="0">
      <text>
        <r>
          <rPr>
            <sz val="10"/>
            <rFont val="Arial"/>
            <family val="2"/>
          </rPr>
          <t xml:space="preserve">Parte das vendas que você não recebe (calote). Em geral entra como % sobre a venda; use R$ por unidade se preferir um valor fixo.</t>
        </r>
      </text>
    </comment>
    <comment ref="B19" authorId="0">
      <text>
        <r>
          <rPr>
            <sz val="10"/>
            <rFont val="Arial"/>
            <family val="2"/>
          </rPr>
          <t xml:space="preserve">Quanto de cada venda você reserva para divulgação. Pode ser % da venda (variável) ou um valor fixo em R$ por unidade.</t>
        </r>
      </text>
    </comment>
    <comment ref="B21" authorId="0">
      <text>
        <r>
          <rPr>
            <sz val="10"/>
            <rFont val="Arial"/>
            <family val="2"/>
          </rPr>
          <t xml:space="preserve">Soma de tudo que incide percentualmente sobre o preço, inclusive a margem desejada. Precisa ser menor que 100%.</t>
        </r>
      </text>
    </comment>
    <comment ref="B22" authorId="0">
      <text>
        <r>
          <rPr>
            <sz val="10"/>
            <rFont val="Arial"/>
            <family val="2"/>
          </rPr>
          <t xml:space="preserve">Soma dos itens marcados como «R$ por unidade». É somado ao seu custo antes de aplicar o markup.</t>
        </r>
      </text>
    </comment>
    <comment ref="B45" authorId="0">
      <text>
        <r>
          <rPr>
            <sz val="10"/>
            <rFont val="Arial"/>
            <family val="2"/>
          </rPr>
          <t xml:space="preserve">Custos que não mudam com as vendas: aluguel, salários fixos, pró-labore, contador, energia, etc.</t>
        </r>
      </text>
    </comment>
    <comment ref="C47" authorId="0">
      <text>
        <r>
          <rPr>
            <sz val="10"/>
            <rFont val="Arial"/>
            <family val="2"/>
          </rPr>
          <t xml:space="preserve">Faturamento mensal em que o lucro é zero. Vendas acima disso geram lucro.</t>
        </r>
      </text>
    </comment>
  </commentList>
</comments>
</file>

<file path=xl/sharedStrings.xml><?xml version="1.0" encoding="utf-8"?>
<sst xmlns="http://schemas.openxmlformats.org/spreadsheetml/2006/main" count="101" uniqueCount="73">
  <si>
    <t xml:space="preserve">Planilha de Precificação para Simples Nacional</t>
  </si>
  <si>
    <t xml:space="preserve">Elbrus Consultoria Empresarial  ·  Educação Empresarial</t>
  </si>
  <si>
    <t xml:space="preserve">O QUE ESTA PLANILHA FAZ</t>
  </si>
  <si>
    <t xml:space="preserve">Esta ferramenta calcula o PREÇO DE VENDA ideal para empresas optantes pelo Simples Nacional, usando o método de MARKUP DIVISOR. Ela parte do seu custo e adiciona, de forma automática, tudo o que incide sobre cada venda: impostos, comissões, taxas de cobrança, inadimplência, reserva de marketing e a margem que você deseja. Além do preço sugerido, mostra a MARGEM DE CONTRIBUIÇÃO (quanto sobra de cada venda) e o PONTO DE EQUILÍBRIO (quanto você precisa vender por mês para cobrir suas despesas fixas).</t>
  </si>
  <si>
    <t xml:space="preserve">COMO USAR — PASSO A PASSO</t>
  </si>
  <si>
    <t xml:space="preserve">1. Escolha a aba</t>
  </si>
  <si>
    <t xml:space="preserve">Use a aba «Produtos» para revenda/indústria (com CMV) e «Serviços» para prestação de serviços (com custo direto).</t>
  </si>
  <si>
    <t xml:space="preserve">2. Preencha os Parâmetros do Negócio</t>
  </si>
  <si>
    <t xml:space="preserve">No topo de cada aba, informe a alíquota do Simples, comissões, cobrança, inadimplência, reserva de marketing e a margem desejada. Só edite as células destacadas.</t>
  </si>
  <si>
    <t xml:space="preserve">3. Defina fixo ou variável</t>
  </si>
  <si>
    <t xml:space="preserve">Para Cobrança, Inadimplência e Reserva de Marketing há duas colunas: «% sobre a venda» e «R$ por unidade». Preencha a que se aplica ao seu caso (ou as duas). O % entra no cálculo do preço; o R$ é somado ao seu custo.</t>
  </si>
  <si>
    <t xml:space="preserve">4. Lance seus itens</t>
  </si>
  <si>
    <t xml:space="preserve">Na tabela, digite o nome do produto/serviço e o seu custo. O preço sugerido e as margens aparecem automaticamente.</t>
  </si>
  <si>
    <t xml:space="preserve">5. Simule o preço praticado</t>
  </si>
  <si>
    <t xml:space="preserve">Se quiser, informe o «Preço praticado» para ver a margem real que você teria vendendo por aquele valor.</t>
  </si>
  <si>
    <t xml:space="preserve">LEGENDA DE CORES</t>
  </si>
  <si>
    <t xml:space="preserve">Célula para você preencher (fundo bege claro).</t>
  </si>
  <si>
    <t xml:space="preserve">1,23</t>
  </si>
  <si>
    <t xml:space="preserve">Célula calculada automaticamente — não precisa mexer.</t>
  </si>
  <si>
    <t xml:space="preserve">GLOSSÁRIO RÁPIDO</t>
  </si>
  <si>
    <t xml:space="preserve">Markup divisor</t>
  </si>
  <si>
    <t xml:space="preserve">Fator que transforma custo em preço. Preço = Custo ÷ (1 − soma dos percentuais sobre a venda).</t>
  </si>
  <si>
    <t xml:space="preserve">CMV</t>
  </si>
  <si>
    <t xml:space="preserve">Custo da Mercadoria Vendida: quanto você pagou pelo produto (compra + frete + outros custos diretos).</t>
  </si>
  <si>
    <t xml:space="preserve">Margem de contribuição</t>
  </si>
  <si>
    <t xml:space="preserve">Quanto sobra de cada venda depois dos custos e despesas variáveis. É o que cobre as despesas fixas e forma o lucro.</t>
  </si>
  <si>
    <t xml:space="preserve">Ponto de equilíbrio</t>
  </si>
  <si>
    <t xml:space="preserve">Faturamento mensal necessário para pagar todas as despesas fixas. Acima dele, começa o lucro.</t>
  </si>
  <si>
    <t xml:space="preserve">Alíquota efetiva do Simples</t>
  </si>
  <si>
    <t xml:space="preserve">Percentual real do DAS sobre o faturamento, já considerando a faixa e o Anexo da sua empresa.</t>
  </si>
  <si>
    <t xml:space="preserve">SOBRE A ALÍQUOTA DO SIMPLES NACIONAL</t>
  </si>
  <si>
    <t xml:space="preserve">No Simples Nacional, o imposto (DAS) incide sobre o faturamento e a alíquota efetiva varia conforme o Anexo (I a V) e a faixa de receita bruta dos últimos 12 meses. Use a SUA alíquota efetiva atual — normalmente informada pela sua contabilidade ou calculável no PGDAS-D. Produtos costumam ficar no Anexo I; serviços, nos Anexos III a V. Em caso de dúvida, fale com a Elbrus Contabilidade Integrada.</t>
  </si>
  <si>
    <t xml:space="preserve">AVISO IMPORTANTE</t>
  </si>
  <si>
    <t xml:space="preserve">Esta planilha é um material educacional. Os resultados dependem inteiramente dos dados informados e não substituem uma análise financeira e tributária personalizada. Para estruturar preços, custos e margens do seu negócio com profundidade, conte com a Elbrus Consultoria Empresarial e o BPO Financeiro.</t>
  </si>
  <si>
    <t xml:space="preserve">elbrusconsultoria.com.br   ·   Dois picos. Uma base. Um grupo.</t>
  </si>
  <si>
    <t xml:space="preserve">Precificação de Produtos</t>
  </si>
  <si>
    <t xml:space="preserve">Simples Nacional  ·  Elbrus Consultoria Empresarial</t>
  </si>
  <si>
    <t xml:space="preserve">PARÂMETROS DO NEGÓCIO</t>
  </si>
  <si>
    <t xml:space="preserve">Preencha as células bege. Estes valores valem para toda a tabela abaixo.</t>
  </si>
  <si>
    <t xml:space="preserve">% sobre a venda</t>
  </si>
  <si>
    <t xml:space="preserve">R$ por unidade</t>
  </si>
  <si>
    <t xml:space="preserve">Impostos — Simples Nacional (%)</t>
  </si>
  <si>
    <t xml:space="preserve">Comissão de vendas (%)</t>
  </si>
  <si>
    <t xml:space="preserve">Outras despesas variáveis (%)</t>
  </si>
  <si>
    <t xml:space="preserve">Margem desejada sobre a venda (%)</t>
  </si>
  <si>
    <t xml:space="preserve">Itens abaixo: preencha o % sobre a venda OU o R$ por unidade (pode usar os dois).</t>
  </si>
  <si>
    <t xml:space="preserve">Cobrança</t>
  </si>
  <si>
    <t xml:space="preserve">Inadimplência</t>
  </si>
  <si>
    <t xml:space="preserve">Reserva de Marketing</t>
  </si>
  <si>
    <t xml:space="preserve">Total — taxa sobre a venda (%)</t>
  </si>
  <si>
    <t xml:space="preserve">Total — custo fixo por unidade (R$)</t>
  </si>
  <si>
    <t xml:space="preserve">PRECIFICAÇÃO DE PRODUTOS</t>
  </si>
  <si>
    <t xml:space="preserve">Produto</t>
  </si>
  <si>
    <t xml:space="preserve">CMV / Custo de compra (R$)</t>
  </si>
  <si>
    <t xml:space="preserve">Preço de venda sugerido (R$)</t>
  </si>
  <si>
    <t xml:space="preserve">Impostos + custos variáveis (R$)</t>
  </si>
  <si>
    <t xml:space="preserve">Margem de contribuição (R$)</t>
  </si>
  <si>
    <t xml:space="preserve">Margem de contrib. (%)</t>
  </si>
  <si>
    <t xml:space="preserve">Markup</t>
  </si>
  <si>
    <t xml:space="preserve">Preço praticado (opcional) (R$)</t>
  </si>
  <si>
    <t xml:space="preserve">Margem real (%)</t>
  </si>
  <si>
    <t xml:space="preserve">Exemplo: Camiseta (apague)</t>
  </si>
  <si>
    <t xml:space="preserve">PONTO DE EQUILÍBRIO (BREAK-EVEN)</t>
  </si>
  <si>
    <t xml:space="preserve">Quanto você precisa faturar por mês para cobrir suas despesas fixas. Usa a média das margens de contribuição da tabela acima.</t>
  </si>
  <si>
    <t xml:space="preserve">Despesas fixas mensais (R$)</t>
  </si>
  <si>
    <t xml:space="preserve">Margem de contribuição média (%)</t>
  </si>
  <si>
    <t xml:space="preserve">Ponto de equilíbrio (R$/mês)</t>
  </si>
  <si>
    <t xml:space="preserve">elbrusconsultoria.com.br   ·   Elbrus Consultoria Empresarial</t>
  </si>
  <si>
    <t xml:space="preserve">Precificação de Serviços</t>
  </si>
  <si>
    <t xml:space="preserve">PRECIFICAÇÃO DE SERVIÇOS</t>
  </si>
  <si>
    <t xml:space="preserve">Serviço</t>
  </si>
  <si>
    <t xml:space="preserve">Custo direto do serviço (R$)</t>
  </si>
  <si>
    <t xml:space="preserve">Exemplo: Consultoria/hora (apague)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</si>
</sst>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%"/>
    <numFmt numFmtId="166" formatCode="&quot;R$ &quot;#,##0.00"/>
    <numFmt numFmtId="167" formatCode="0.00\x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C1830"/>
      <name val="Source Sans Pro"/>
      <family val="0"/>
      <charset val="1"/>
    </font>
    <font>
      <sz val="11"/>
      <color rgb="FF4A4D52"/>
      <name val="Source Sans Pro"/>
      <family val="0"/>
      <charset val="1"/>
    </font>
    <font>
      <b val="true"/>
      <sz val="11"/>
      <color rgb="FFFFFFFF"/>
      <name val="Source Sans Pro"/>
      <family val="0"/>
      <charset val="1"/>
    </font>
    <font>
      <sz val="10.5"/>
      <color rgb="FF4A4D52"/>
      <name val="Source Sans Pro"/>
      <family val="0"/>
      <charset val="1"/>
    </font>
    <font>
      <b val="true"/>
      <sz val="10.5"/>
      <color rgb="FF004F71"/>
      <name val="Source Sans Pro"/>
      <family val="0"/>
      <charset val="1"/>
    </font>
    <font>
      <sz val="10"/>
      <color rgb="FF4A4D52"/>
      <name val="Source Sans Pro"/>
      <family val="0"/>
      <charset val="1"/>
    </font>
    <font>
      <sz val="10"/>
      <color rgb="FF0C1830"/>
      <name val="Source Sans Pro"/>
      <family val="0"/>
      <charset val="1"/>
    </font>
    <font>
      <b val="true"/>
      <sz val="10"/>
      <color rgb="FF0C1830"/>
      <name val="Source Sans Pro"/>
      <family val="0"/>
      <charset val="1"/>
    </font>
    <font>
      <b val="true"/>
      <sz val="10"/>
      <color rgb="FFFFFFFF"/>
      <name val="Source Sans Pro"/>
      <family val="0"/>
      <charset val="1"/>
    </font>
    <font>
      <b val="true"/>
      <sz val="19"/>
      <color rgb="FF0C1830"/>
      <name val="Source Sans Pro"/>
      <family val="0"/>
      <charset val="1"/>
    </font>
    <font>
      <b val="true"/>
      <sz val="9.5"/>
      <color rgb="FF4A4D52"/>
      <name val="Source Sans Pro"/>
      <family val="0"/>
      <charset val="1"/>
    </font>
    <font>
      <b val="true"/>
      <sz val="9"/>
      <color rgb="FF4A4D52"/>
      <name val="Source Sans Pro"/>
      <family val="0"/>
      <charset val="1"/>
    </font>
    <font>
      <b val="true"/>
      <sz val="10"/>
      <color rgb="FF004F71"/>
      <name val="Source Sans Pro"/>
      <family val="0"/>
      <charset val="1"/>
    </font>
    <font>
      <b val="true"/>
      <sz val="10"/>
      <color rgb="FFC0392B"/>
      <name val="Source Sans Pro"/>
      <family val="0"/>
      <charset val="1"/>
    </font>
    <font>
      <b val="true"/>
      <sz val="9.5"/>
      <color rgb="FFFFFFFF"/>
      <name val="Source Sans Pro"/>
      <family val="0"/>
      <charset val="1"/>
    </font>
    <font>
      <b val="true"/>
      <i val="true"/>
      <sz val="10"/>
      <color rgb="FF004F71"/>
      <name val="Source Sans Pro"/>
      <family val="0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99A62"/>
        <bgColor rgb="FFA7B2BD"/>
      </patternFill>
    </fill>
    <fill>
      <patternFill patternType="solid">
        <fgColor rgb="FF0C1830"/>
        <bgColor rgb="FF000000"/>
      </patternFill>
    </fill>
    <fill>
      <patternFill patternType="solid">
        <fgColor rgb="FFF7EFDD"/>
        <bgColor rgb="FFF4F2EE"/>
      </patternFill>
    </fill>
    <fill>
      <patternFill patternType="solid">
        <fgColor rgb="FFFFFFFF"/>
        <bgColor rgb="FFFBFAF7"/>
      </patternFill>
    </fill>
    <fill>
      <patternFill patternType="solid">
        <fgColor rgb="FFF4F2EE"/>
        <bgColor rgb="FFF7EFDD"/>
      </patternFill>
    </fill>
    <fill>
      <patternFill patternType="solid">
        <fgColor rgb="FFFBFA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7B2BD"/>
      </left>
      <right style="thin">
        <color rgb="FFA7B2BD"/>
      </right>
      <top style="thin">
        <color rgb="FFA7B2BD"/>
      </top>
      <bottom style="thin">
        <color rgb="FFA7B2BD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0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Source Sans Pro"/>
        <charset val="1"/>
        <family val="0"/>
        <b val="1"/>
        <color rgb="FFC0392B"/>
      </font>
      <fill>
        <patternFill>
          <bgColor rgb="FFF5D0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7B2BD"/>
      <rgbColor rgb="FF808080"/>
      <rgbColor rgb="FF9999FF"/>
      <rgbColor rgb="FF993366"/>
      <rgbColor rgb="FFF7EFDD"/>
      <rgbColor rgb="FFF4F2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7"/>
      <rgbColor rgb="FFCCFFCC"/>
      <rgbColor rgb="FFFFFF99"/>
      <rgbColor rgb="FF99CCFF"/>
      <rgbColor rgb="FFFF99CC"/>
      <rgbColor rgb="FFCC99FF"/>
      <rgbColor rgb="FFF5D0CE"/>
      <rgbColor rgb="FF3366FF"/>
      <rgbColor rgb="FF33CCCC"/>
      <rgbColor rgb="FF99CC00"/>
      <rgbColor rgb="FFFFCC00"/>
      <rgbColor rgb="FFFF9900"/>
      <rgbColor rgb="FFFF6600"/>
      <rgbColor rgb="FF666699"/>
      <rgbColor rgb="FFB99A62"/>
      <rgbColor rgb="FF004F71"/>
      <rgbColor rgb="FF339966"/>
      <rgbColor rgb="FF0C1830"/>
      <rgbColor rgb="FF333300"/>
      <rgbColor rgb="FFC0392B"/>
      <rgbColor rgb="FF993366"/>
      <rgbColor rgb="FF333399"/>
      <rgbColor rgb="FF4A4D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3</xdr:col>
      <xdr:colOff>195120</xdr:colOff>
      <xdr:row>1</xdr:row>
      <xdr:rowOff>352080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76400" y="190440"/>
          <a:ext cx="238104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75600</xdr:colOff>
      <xdr:row>1</xdr:row>
      <xdr:rowOff>323640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76400" y="190440"/>
          <a:ext cx="21902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75600</xdr:colOff>
      <xdr:row>1</xdr:row>
      <xdr:rowOff>323640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76400" y="190440"/>
          <a:ext cx="21902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8" min="2" style="0" width="15.51"/>
  </cols>
  <sheetData>
    <row r="2" customFormat="false" ht="33.75" hidden="false" customHeight="true" outlineLevel="0" collapsed="false"/>
    <row r="4" customFormat="false" ht="30" hidden="false" customHeight="true" outlineLevel="0" collapsed="false">
      <c r="B4" s="1" t="s">
        <v>0</v>
      </c>
      <c r="C4" s="1"/>
      <c r="D4" s="1"/>
      <c r="E4" s="1"/>
      <c r="F4" s="1"/>
      <c r="G4" s="1"/>
      <c r="H4" s="1"/>
    </row>
    <row r="5" customFormat="false" ht="18" hidden="false" customHeight="true" outlineLevel="0" collapsed="false">
      <c r="B5" s="2" t="s">
        <v>1</v>
      </c>
      <c r="C5" s="2"/>
      <c r="D5" s="2"/>
      <c r="E5" s="2"/>
      <c r="F5" s="2"/>
      <c r="G5" s="2"/>
      <c r="H5" s="2"/>
    </row>
    <row r="6" customFormat="false" ht="3.75" hidden="false" customHeight="true" outlineLevel="0" collapsed="false">
      <c r="B6" s="3"/>
      <c r="C6" s="3"/>
      <c r="D6" s="3"/>
      <c r="E6" s="3"/>
      <c r="F6" s="3"/>
      <c r="G6" s="3"/>
      <c r="H6" s="3"/>
    </row>
    <row r="8" customFormat="false" ht="21.75" hidden="false" customHeight="true" outlineLevel="0" collapsed="false">
      <c r="B8" s="4" t="s">
        <v>2</v>
      </c>
      <c r="C8" s="4"/>
      <c r="D8" s="4"/>
      <c r="E8" s="4"/>
      <c r="F8" s="4"/>
      <c r="G8" s="4"/>
      <c r="H8" s="4"/>
    </row>
    <row r="9" customFormat="false" ht="78" hidden="false" customHeight="true" outlineLevel="0" collapsed="false">
      <c r="B9" s="5" t="s">
        <v>3</v>
      </c>
      <c r="C9" s="5"/>
      <c r="D9" s="5"/>
      <c r="E9" s="5"/>
      <c r="F9" s="5"/>
      <c r="G9" s="5"/>
      <c r="H9" s="5"/>
    </row>
    <row r="11" customFormat="false" ht="21.75" hidden="false" customHeight="true" outlineLevel="0" collapsed="false">
      <c r="B11" s="4" t="s">
        <v>4</v>
      </c>
      <c r="C11" s="4"/>
      <c r="D11" s="4"/>
      <c r="E11" s="4"/>
      <c r="F11" s="4"/>
      <c r="G11" s="4"/>
      <c r="H11" s="4"/>
    </row>
    <row r="12" customFormat="false" ht="15.75" hidden="false" customHeight="true" outlineLevel="0" collapsed="false">
      <c r="B12" s="6" t="s">
        <v>5</v>
      </c>
      <c r="C12" s="6"/>
      <c r="D12" s="6"/>
      <c r="E12" s="6"/>
      <c r="F12" s="6"/>
      <c r="G12" s="6"/>
      <c r="H12" s="6"/>
    </row>
    <row r="13" customFormat="false" ht="30" hidden="false" customHeight="true" outlineLevel="0" collapsed="false">
      <c r="B13" s="7" t="s">
        <v>6</v>
      </c>
      <c r="C13" s="7"/>
      <c r="D13" s="7"/>
      <c r="E13" s="7"/>
      <c r="F13" s="7"/>
      <c r="G13" s="7"/>
      <c r="H13" s="7"/>
    </row>
    <row r="14" customFormat="false" ht="15.75" hidden="false" customHeight="true" outlineLevel="0" collapsed="false">
      <c r="B14" s="6" t="s">
        <v>7</v>
      </c>
      <c r="C14" s="6"/>
      <c r="D14" s="6"/>
      <c r="E14" s="6"/>
      <c r="F14" s="6"/>
      <c r="G14" s="6"/>
      <c r="H14" s="6"/>
    </row>
    <row r="15" customFormat="false" ht="30" hidden="false" customHeight="true" outlineLevel="0" collapsed="false">
      <c r="B15" s="7" t="s">
        <v>8</v>
      </c>
      <c r="C15" s="7"/>
      <c r="D15" s="7"/>
      <c r="E15" s="7"/>
      <c r="F15" s="7"/>
      <c r="G15" s="7"/>
      <c r="H15" s="7"/>
    </row>
    <row r="16" customFormat="false" ht="15.75" hidden="false" customHeight="true" outlineLevel="0" collapsed="false">
      <c r="B16" s="6" t="s">
        <v>9</v>
      </c>
      <c r="C16" s="6"/>
      <c r="D16" s="6"/>
      <c r="E16" s="6"/>
      <c r="F16" s="6"/>
      <c r="G16" s="6"/>
      <c r="H16" s="6"/>
    </row>
    <row r="17" customFormat="false" ht="30" hidden="false" customHeight="true" outlineLevel="0" collapsed="false">
      <c r="B17" s="7" t="s">
        <v>10</v>
      </c>
      <c r="C17" s="7"/>
      <c r="D17" s="7"/>
      <c r="E17" s="7"/>
      <c r="F17" s="7"/>
      <c r="G17" s="7"/>
      <c r="H17" s="7"/>
    </row>
    <row r="18" customFormat="false" ht="15.75" hidden="false" customHeight="true" outlineLevel="0" collapsed="false">
      <c r="B18" s="6" t="s">
        <v>11</v>
      </c>
      <c r="C18" s="6"/>
      <c r="D18" s="6"/>
      <c r="E18" s="6"/>
      <c r="F18" s="6"/>
      <c r="G18" s="6"/>
      <c r="H18" s="6"/>
    </row>
    <row r="19" customFormat="false" ht="30" hidden="false" customHeight="true" outlineLevel="0" collapsed="false">
      <c r="B19" s="7" t="s">
        <v>12</v>
      </c>
      <c r="C19" s="7"/>
      <c r="D19" s="7"/>
      <c r="E19" s="7"/>
      <c r="F19" s="7"/>
      <c r="G19" s="7"/>
      <c r="H19" s="7"/>
    </row>
    <row r="20" customFormat="false" ht="15.75" hidden="false" customHeight="true" outlineLevel="0" collapsed="false">
      <c r="B20" s="6" t="s">
        <v>13</v>
      </c>
      <c r="C20" s="6"/>
      <c r="D20" s="6"/>
      <c r="E20" s="6"/>
      <c r="F20" s="6"/>
      <c r="G20" s="6"/>
      <c r="H20" s="6"/>
    </row>
    <row r="21" customFormat="false" ht="30" hidden="false" customHeight="true" outlineLevel="0" collapsed="false">
      <c r="B21" s="7" t="s">
        <v>14</v>
      </c>
      <c r="C21" s="7"/>
      <c r="D21" s="7"/>
      <c r="E21" s="7"/>
      <c r="F21" s="7"/>
      <c r="G21" s="7"/>
      <c r="H21" s="7"/>
    </row>
    <row r="23" customFormat="false" ht="21.75" hidden="false" customHeight="true" outlineLevel="0" collapsed="false">
      <c r="B23" s="4" t="s">
        <v>15</v>
      </c>
      <c r="C23" s="4"/>
      <c r="D23" s="4"/>
      <c r="E23" s="4"/>
      <c r="F23" s="4"/>
      <c r="G23" s="4"/>
      <c r="H23" s="4"/>
    </row>
    <row r="24" customFormat="false" ht="15.75" hidden="false" customHeight="true" outlineLevel="0" collapsed="false">
      <c r="C24" s="8"/>
      <c r="D24" s="9" t="s">
        <v>16</v>
      </c>
      <c r="E24" s="9"/>
      <c r="F24" s="9"/>
      <c r="G24" s="9"/>
      <c r="H24" s="9"/>
    </row>
    <row r="25" customFormat="false" ht="15.75" hidden="false" customHeight="true" outlineLevel="0" collapsed="false">
      <c r="C25" s="10" t="s">
        <v>17</v>
      </c>
      <c r="D25" s="9" t="s">
        <v>18</v>
      </c>
      <c r="E25" s="9"/>
      <c r="F25" s="9"/>
      <c r="G25" s="9"/>
      <c r="H25" s="9"/>
    </row>
    <row r="27" customFormat="false" ht="21.75" hidden="false" customHeight="true" outlineLevel="0" collapsed="false">
      <c r="B27" s="4" t="s">
        <v>19</v>
      </c>
      <c r="C27" s="4"/>
      <c r="D27" s="4"/>
      <c r="E27" s="4"/>
      <c r="F27" s="4"/>
      <c r="G27" s="4"/>
      <c r="H27" s="4"/>
    </row>
    <row r="28" customFormat="false" ht="30" hidden="false" customHeight="true" outlineLevel="0" collapsed="false">
      <c r="B28" s="11" t="s">
        <v>20</v>
      </c>
      <c r="C28" s="11"/>
      <c r="D28" s="7" t="s">
        <v>21</v>
      </c>
      <c r="E28" s="7"/>
      <c r="F28" s="7"/>
      <c r="G28" s="7"/>
      <c r="H28" s="7"/>
    </row>
    <row r="29" customFormat="false" ht="30" hidden="false" customHeight="true" outlineLevel="0" collapsed="false">
      <c r="B29" s="11" t="s">
        <v>22</v>
      </c>
      <c r="C29" s="11"/>
      <c r="D29" s="7" t="s">
        <v>23</v>
      </c>
      <c r="E29" s="7"/>
      <c r="F29" s="7"/>
      <c r="G29" s="7"/>
      <c r="H29" s="7"/>
    </row>
    <row r="30" customFormat="false" ht="30" hidden="false" customHeight="true" outlineLevel="0" collapsed="false">
      <c r="B30" s="11" t="s">
        <v>24</v>
      </c>
      <c r="C30" s="11"/>
      <c r="D30" s="7" t="s">
        <v>25</v>
      </c>
      <c r="E30" s="7"/>
      <c r="F30" s="7"/>
      <c r="G30" s="7"/>
      <c r="H30" s="7"/>
    </row>
    <row r="31" customFormat="false" ht="30" hidden="false" customHeight="true" outlineLevel="0" collapsed="false">
      <c r="B31" s="11" t="s">
        <v>26</v>
      </c>
      <c r="C31" s="11"/>
      <c r="D31" s="7" t="s">
        <v>27</v>
      </c>
      <c r="E31" s="7"/>
      <c r="F31" s="7"/>
      <c r="G31" s="7"/>
      <c r="H31" s="7"/>
    </row>
    <row r="32" customFormat="false" ht="30" hidden="false" customHeight="true" outlineLevel="0" collapsed="false">
      <c r="B32" s="11" t="s">
        <v>28</v>
      </c>
      <c r="C32" s="11"/>
      <c r="D32" s="7" t="s">
        <v>29</v>
      </c>
      <c r="E32" s="7"/>
      <c r="F32" s="7"/>
      <c r="G32" s="7"/>
      <c r="H32" s="7"/>
    </row>
    <row r="34" customFormat="false" ht="21.75" hidden="false" customHeight="true" outlineLevel="0" collapsed="false">
      <c r="B34" s="4" t="s">
        <v>30</v>
      </c>
      <c r="C34" s="4"/>
      <c r="D34" s="4"/>
      <c r="E34" s="4"/>
      <c r="F34" s="4"/>
      <c r="G34" s="4"/>
      <c r="H34" s="4"/>
    </row>
    <row r="35" customFormat="false" ht="57.75" hidden="false" customHeight="true" outlineLevel="0" collapsed="false">
      <c r="B35" s="5" t="s">
        <v>31</v>
      </c>
      <c r="C35" s="5"/>
      <c r="D35" s="5"/>
      <c r="E35" s="5"/>
      <c r="F35" s="5"/>
      <c r="G35" s="5"/>
      <c r="H35" s="5"/>
    </row>
    <row r="37" customFormat="false" ht="21.75" hidden="false" customHeight="true" outlineLevel="0" collapsed="false">
      <c r="B37" s="4" t="s">
        <v>32</v>
      </c>
      <c r="C37" s="4"/>
      <c r="D37" s="4"/>
      <c r="E37" s="4"/>
      <c r="F37" s="4"/>
      <c r="G37" s="4"/>
      <c r="H37" s="4"/>
    </row>
    <row r="38" customFormat="false" ht="48" hidden="false" customHeight="true" outlineLevel="0" collapsed="false">
      <c r="B38" s="5" t="s">
        <v>33</v>
      </c>
      <c r="C38" s="5"/>
      <c r="D38" s="5"/>
      <c r="E38" s="5"/>
      <c r="F38" s="5"/>
      <c r="G38" s="5"/>
      <c r="H38" s="5"/>
    </row>
    <row r="40" customFormat="false" ht="21.75" hidden="false" customHeight="true" outlineLevel="0" collapsed="false">
      <c r="B40" s="12" t="s">
        <v>34</v>
      </c>
      <c r="C40" s="12"/>
      <c r="D40" s="12"/>
      <c r="E40" s="12"/>
      <c r="F40" s="12"/>
      <c r="G40" s="12"/>
      <c r="H40" s="12"/>
    </row>
  </sheetData>
  <sheetProtection sheet="true" password="ce4b"/>
  <mergeCells count="35">
    <mergeCell ref="B4:H4"/>
    <mergeCell ref="B5:H5"/>
    <mergeCell ref="B6:H6"/>
    <mergeCell ref="B8:H8"/>
    <mergeCell ref="B9:H9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3:H23"/>
    <mergeCell ref="D24:H24"/>
    <mergeCell ref="D25:H25"/>
    <mergeCell ref="B27:H27"/>
    <mergeCell ref="B28:C28"/>
    <mergeCell ref="D28:H28"/>
    <mergeCell ref="B29:C29"/>
    <mergeCell ref="D29:H29"/>
    <mergeCell ref="B30:C30"/>
    <mergeCell ref="D30:H30"/>
    <mergeCell ref="B31:C31"/>
    <mergeCell ref="D31:H31"/>
    <mergeCell ref="B32:C32"/>
    <mergeCell ref="D32:H32"/>
    <mergeCell ref="B34:H34"/>
    <mergeCell ref="B35:H35"/>
    <mergeCell ref="B37:H37"/>
    <mergeCell ref="B38:H38"/>
    <mergeCell ref="B40:H40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7"/>
    <col collapsed="false" customWidth="true" hidden="false" outlineLevel="0" max="5" min="5" style="0" width="19"/>
    <col collapsed="false" customWidth="true" hidden="false" outlineLevel="0" max="6" min="6" style="0" width="17"/>
    <col collapsed="false" customWidth="true" hidden="false" outlineLevel="0" max="7" min="7" style="0" width="15"/>
    <col collapsed="false" customWidth="true" hidden="false" outlineLevel="0" max="8" min="8" style="0" width="10"/>
    <col collapsed="false" customWidth="true" hidden="false" outlineLevel="0" max="9" min="9" style="0" width="16"/>
    <col collapsed="false" customWidth="true" hidden="false" outlineLevel="0" max="10" min="10" style="0" width="13"/>
  </cols>
  <sheetData>
    <row r="2" customFormat="false" ht="31.5" hidden="false" customHeight="true" outlineLevel="0" collapsed="false"/>
    <row r="4" customFormat="false" ht="27.75" hidden="false" customHeight="true" outlineLevel="0" collapsed="false">
      <c r="D4" s="13" t="s">
        <v>35</v>
      </c>
      <c r="E4" s="13"/>
      <c r="F4" s="13"/>
      <c r="G4" s="13"/>
      <c r="H4" s="13"/>
      <c r="I4" s="13"/>
      <c r="J4" s="13"/>
    </row>
    <row r="5" customFormat="false" ht="15" hidden="false" customHeight="false" outlineLevel="0" collapsed="false">
      <c r="D5" s="14" t="s">
        <v>36</v>
      </c>
      <c r="E5" s="14"/>
      <c r="F5" s="14"/>
      <c r="G5" s="14"/>
      <c r="H5" s="14"/>
      <c r="I5" s="14"/>
      <c r="J5" s="14"/>
    </row>
    <row r="6" customFormat="false" ht="3" hidden="false" customHeight="true" outlineLevel="0" collapsed="false">
      <c r="B6" s="3"/>
      <c r="C6" s="3"/>
      <c r="D6" s="3"/>
      <c r="E6" s="3"/>
      <c r="F6" s="3"/>
      <c r="G6" s="3"/>
      <c r="H6" s="3"/>
      <c r="I6" s="3"/>
      <c r="J6" s="3"/>
    </row>
    <row r="8" customFormat="false" ht="21" hidden="false" customHeight="true" outlineLevel="0" collapsed="false">
      <c r="B8" s="4" t="s">
        <v>37</v>
      </c>
      <c r="C8" s="4"/>
      <c r="D8" s="4"/>
      <c r="E8" s="4"/>
      <c r="F8" s="4"/>
      <c r="G8" s="4"/>
      <c r="H8" s="4"/>
      <c r="I8" s="4"/>
      <c r="J8" s="4"/>
    </row>
    <row r="9" customFormat="false" ht="15" hidden="false" customHeight="true" outlineLevel="0" collapsed="false">
      <c r="B9" s="15" t="s">
        <v>38</v>
      </c>
      <c r="C9" s="15"/>
      <c r="D9" s="15"/>
      <c r="E9" s="15"/>
      <c r="F9" s="15"/>
      <c r="G9" s="15"/>
      <c r="H9" s="15"/>
      <c r="I9" s="15"/>
      <c r="J9" s="15"/>
    </row>
    <row r="10" customFormat="false" ht="15" hidden="false" customHeight="false" outlineLevel="0" collapsed="false">
      <c r="C10" s="16" t="s">
        <v>39</v>
      </c>
      <c r="D10" s="16" t="s">
        <v>40</v>
      </c>
    </row>
    <row r="11" customFormat="false" ht="23.85" hidden="false" customHeight="false" outlineLevel="0" collapsed="false">
      <c r="B11" s="17" t="s">
        <v>41</v>
      </c>
      <c r="C11" s="18" t="n">
        <v>0.06</v>
      </c>
    </row>
    <row r="12" customFormat="false" ht="15" hidden="false" customHeight="false" outlineLevel="0" collapsed="false">
      <c r="B12" s="17" t="s">
        <v>42</v>
      </c>
      <c r="C12" s="18" t="n">
        <v>0</v>
      </c>
    </row>
    <row r="13" customFormat="false" ht="15" hidden="false" customHeight="false" outlineLevel="0" collapsed="false">
      <c r="B13" s="17" t="s">
        <v>43</v>
      </c>
      <c r="C13" s="18" t="n">
        <v>0</v>
      </c>
    </row>
    <row r="14" customFormat="false" ht="23.85" hidden="false" customHeight="false" outlineLevel="0" collapsed="false">
      <c r="B14" s="17" t="s">
        <v>44</v>
      </c>
      <c r="C14" s="18" t="n">
        <v>0.25</v>
      </c>
    </row>
    <row r="16" customFormat="false" ht="15" hidden="false" customHeight="true" outlineLevel="0" collapsed="false">
      <c r="B16" s="15" t="s">
        <v>45</v>
      </c>
      <c r="C16" s="15"/>
      <c r="D16" s="15"/>
      <c r="E16" s="15"/>
      <c r="F16" s="15"/>
      <c r="G16" s="15"/>
      <c r="H16" s="15"/>
      <c r="I16" s="15"/>
      <c r="J16" s="15"/>
    </row>
    <row r="17" customFormat="false" ht="15" hidden="false" customHeight="false" outlineLevel="0" collapsed="false">
      <c r="B17" s="17" t="s">
        <v>46</v>
      </c>
      <c r="C17" s="18" t="n">
        <v>0.025</v>
      </c>
      <c r="D17" s="19"/>
    </row>
    <row r="18" customFormat="false" ht="15" hidden="false" customHeight="false" outlineLevel="0" collapsed="false">
      <c r="B18" s="17" t="s">
        <v>47</v>
      </c>
      <c r="C18" s="18" t="n">
        <v>0.01</v>
      </c>
      <c r="D18" s="19"/>
    </row>
    <row r="19" customFormat="false" ht="15" hidden="false" customHeight="false" outlineLevel="0" collapsed="false">
      <c r="B19" s="17" t="s">
        <v>48</v>
      </c>
      <c r="C19" s="18" t="n">
        <v>0.03</v>
      </c>
      <c r="D19" s="19"/>
    </row>
    <row r="21" customFormat="false" ht="23.85" hidden="false" customHeight="false" outlineLevel="0" collapsed="false">
      <c r="B21" s="20" t="s">
        <v>49</v>
      </c>
      <c r="C21" s="21" t="n">
        <f aca="false">$C$11+$C$12+$C$13+$C$14+$C$17+$C$18+$C$19</f>
        <v>0.375</v>
      </c>
    </row>
    <row r="22" customFormat="false" ht="23.85" hidden="false" customHeight="false" outlineLevel="0" collapsed="false">
      <c r="B22" s="20" t="s">
        <v>50</v>
      </c>
      <c r="C22" s="22" t="n">
        <f aca="false">$D$17+$D$18+$D$19</f>
        <v>0</v>
      </c>
    </row>
    <row r="23" customFormat="false" ht="15.75" hidden="false" customHeight="true" outlineLevel="0" collapsed="false">
      <c r="B23" s="23" t="str">
        <f aca="false">IF($C$21&gt;=1,"⚠ ATENÇÃO: a taxa total sobre a venda chegou a 100% ou mais. Reduza a margem ou os percentuais para gerar um preço válido.","")</f>
        <v/>
      </c>
      <c r="C23" s="23"/>
      <c r="D23" s="23"/>
      <c r="E23" s="23"/>
      <c r="F23" s="23"/>
      <c r="G23" s="23"/>
      <c r="H23" s="23"/>
      <c r="I23" s="23"/>
      <c r="J23" s="23"/>
    </row>
    <row r="25" customFormat="false" ht="21" hidden="false" customHeight="true" outlineLevel="0" collapsed="false">
      <c r="B25" s="4" t="s">
        <v>51</v>
      </c>
      <c r="C25" s="4"/>
      <c r="D25" s="4"/>
      <c r="E25" s="4"/>
      <c r="F25" s="4"/>
      <c r="G25" s="4"/>
      <c r="H25" s="4"/>
      <c r="I25" s="4"/>
      <c r="J25" s="4"/>
    </row>
    <row r="26" customFormat="false" ht="39.75" hidden="false" customHeight="true" outlineLevel="0" collapsed="false">
      <c r="B26" s="24" t="s">
        <v>52</v>
      </c>
      <c r="C26" s="24" t="s">
        <v>53</v>
      </c>
      <c r="D26" s="24" t="s">
        <v>54</v>
      </c>
      <c r="E26" s="24" t="s">
        <v>55</v>
      </c>
      <c r="F26" s="24" t="s">
        <v>56</v>
      </c>
      <c r="G26" s="24" t="s">
        <v>57</v>
      </c>
      <c r="H26" s="24" t="s">
        <v>58</v>
      </c>
      <c r="I26" s="24" t="s">
        <v>59</v>
      </c>
      <c r="J26" s="24" t="s">
        <v>60</v>
      </c>
    </row>
    <row r="27" customFormat="false" ht="15.75" hidden="false" customHeight="true" outlineLevel="0" collapsed="false">
      <c r="B27" s="25" t="s">
        <v>61</v>
      </c>
      <c r="C27" s="19" t="n">
        <v>18</v>
      </c>
      <c r="D27" s="26" t="n">
        <f aca="false">IF($C$27="","",IF($C$21&gt;=1,"⚠",($C$27+$C$22)/(1-$C$21)))</f>
        <v>28.8</v>
      </c>
      <c r="E27" s="26" t="n">
        <f aca="false">IF(OR($C$27="",$C$21&gt;=1),"",$D$27*($C$21-$C$14)+$C$22)</f>
        <v>3.6</v>
      </c>
      <c r="F27" s="26" t="n">
        <f aca="false">IF(OR($C$27="",$C$21&gt;=1),"",$D$27-$C$27-$E$27)</f>
        <v>7.2</v>
      </c>
      <c r="G27" s="27" t="n">
        <f aca="false">IF(OR($C$27="",$C$21&gt;=1),"",$F$27/$D$27)</f>
        <v>0.25</v>
      </c>
      <c r="H27" s="28" t="n">
        <f aca="false">IF(OR($C$27="",$C$21&gt;=1),"",$D$27/($C$27+$C$22))</f>
        <v>1.6</v>
      </c>
      <c r="I27" s="19" t="n">
        <v>34.9</v>
      </c>
      <c r="J27" s="27" t="n">
        <f aca="false">IF(OR($I$27="",$C$27=""),"",($I$27-$C$27-($I$27*($C$21-$C$14)+$C$22))/$I$27)</f>
        <v>0.359240687679083</v>
      </c>
    </row>
    <row r="28" customFormat="false" ht="15.75" hidden="false" customHeight="true" outlineLevel="0" collapsed="false">
      <c r="B28" s="29"/>
      <c r="C28" s="19"/>
      <c r="D28" s="30" t="str">
        <f aca="false">IF($C$28="","",IF($C$21&gt;=1,"⚠",($C$28+$C$22)/(1-$C$21)))</f>
        <v/>
      </c>
      <c r="E28" s="30" t="str">
        <f aca="false">IF(OR($C$28="",$C$21&gt;=1),"",$D$28*($C$21-$C$14)+$C$22)</f>
        <v/>
      </c>
      <c r="F28" s="30" t="str">
        <f aca="false">IF(OR($C$28="",$C$21&gt;=1),"",$D$28-$C$28-$E$28)</f>
        <v/>
      </c>
      <c r="G28" s="31" t="str">
        <f aca="false">IF(OR($C$28="",$C$21&gt;=1),"",$F$28/$D$28)</f>
        <v/>
      </c>
      <c r="H28" s="32" t="str">
        <f aca="false">IF(OR($C$28="",$C$21&gt;=1),"",$D$28/($C$28+$C$22))</f>
        <v/>
      </c>
      <c r="I28" s="19"/>
      <c r="J28" s="31" t="str">
        <f aca="false">IF(OR($I$28="",$C$28=""),"",($I$28-$C$28-($I$28*($C$21-$C$14)+$C$22))/$I$28)</f>
        <v/>
      </c>
    </row>
    <row r="29" customFormat="false" ht="15.75" hidden="false" customHeight="true" outlineLevel="0" collapsed="false">
      <c r="B29" s="29"/>
      <c r="C29" s="19"/>
      <c r="D29" s="26" t="str">
        <f aca="false">IF($C$29="","",IF($C$21&gt;=1,"⚠",($C$29+$C$22)/(1-$C$21)))</f>
        <v/>
      </c>
      <c r="E29" s="26" t="str">
        <f aca="false">IF(OR($C$29="",$C$21&gt;=1),"",$D$29*($C$21-$C$14)+$C$22)</f>
        <v/>
      </c>
      <c r="F29" s="26" t="str">
        <f aca="false">IF(OR($C$29="",$C$21&gt;=1),"",$D$29-$C$29-$E$29)</f>
        <v/>
      </c>
      <c r="G29" s="27" t="str">
        <f aca="false">IF(OR($C$29="",$C$21&gt;=1),"",$F$29/$D$29)</f>
        <v/>
      </c>
      <c r="H29" s="28" t="str">
        <f aca="false">IF(OR($C$29="",$C$21&gt;=1),"",$D$29/($C$29+$C$22))</f>
        <v/>
      </c>
      <c r="I29" s="19"/>
      <c r="J29" s="27" t="str">
        <f aca="false">IF(OR($I$29="",$C$29=""),"",($I$29-$C$29-($I$29*($C$21-$C$14)+$C$22))/$I$29)</f>
        <v/>
      </c>
    </row>
    <row r="30" customFormat="false" ht="15.75" hidden="false" customHeight="true" outlineLevel="0" collapsed="false">
      <c r="B30" s="29"/>
      <c r="C30" s="19"/>
      <c r="D30" s="30" t="str">
        <f aca="false">IF($C$30="","",IF($C$21&gt;=1,"⚠",($C$30+$C$22)/(1-$C$21)))</f>
        <v/>
      </c>
      <c r="E30" s="30" t="str">
        <f aca="false">IF(OR($C$30="",$C$21&gt;=1),"",$D$30*($C$21-$C$14)+$C$22)</f>
        <v/>
      </c>
      <c r="F30" s="30" t="str">
        <f aca="false">IF(OR($C$30="",$C$21&gt;=1),"",$D$30-$C$30-$E$30)</f>
        <v/>
      </c>
      <c r="G30" s="31" t="str">
        <f aca="false">IF(OR($C$30="",$C$21&gt;=1),"",$F$30/$D$30)</f>
        <v/>
      </c>
      <c r="H30" s="32" t="str">
        <f aca="false">IF(OR($C$30="",$C$21&gt;=1),"",$D$30/($C$30+$C$22))</f>
        <v/>
      </c>
      <c r="I30" s="19"/>
      <c r="J30" s="31" t="str">
        <f aca="false">IF(OR($I$30="",$C$30=""),"",($I$30-$C$30-($I$30*($C$21-$C$14)+$C$22))/$I$30)</f>
        <v/>
      </c>
    </row>
    <row r="31" customFormat="false" ht="15.75" hidden="false" customHeight="true" outlineLevel="0" collapsed="false">
      <c r="B31" s="29"/>
      <c r="C31" s="19"/>
      <c r="D31" s="26" t="str">
        <f aca="false">IF($C$31="","",IF($C$21&gt;=1,"⚠",($C$31+$C$22)/(1-$C$21)))</f>
        <v/>
      </c>
      <c r="E31" s="26" t="str">
        <f aca="false">IF(OR($C$31="",$C$21&gt;=1),"",$D$31*($C$21-$C$14)+$C$22)</f>
        <v/>
      </c>
      <c r="F31" s="26" t="str">
        <f aca="false">IF(OR($C$31="",$C$21&gt;=1),"",$D$31-$C$31-$E$31)</f>
        <v/>
      </c>
      <c r="G31" s="27" t="str">
        <f aca="false">IF(OR($C$31="",$C$21&gt;=1),"",$F$31/$D$31)</f>
        <v/>
      </c>
      <c r="H31" s="28" t="str">
        <f aca="false">IF(OR($C$31="",$C$21&gt;=1),"",$D$31/($C$31+$C$22))</f>
        <v/>
      </c>
      <c r="I31" s="19"/>
      <c r="J31" s="27" t="str">
        <f aca="false">IF(OR($I$31="",$C$31=""),"",($I$31-$C$31-($I$31*($C$21-$C$14)+$C$22))/$I$31)</f>
        <v/>
      </c>
    </row>
    <row r="32" customFormat="false" ht="15.75" hidden="false" customHeight="true" outlineLevel="0" collapsed="false">
      <c r="B32" s="29"/>
      <c r="C32" s="19"/>
      <c r="D32" s="30" t="str">
        <f aca="false">IF($C$32="","",IF($C$21&gt;=1,"⚠",($C$32+$C$22)/(1-$C$21)))</f>
        <v/>
      </c>
      <c r="E32" s="30" t="str">
        <f aca="false">IF(OR($C$32="",$C$21&gt;=1),"",$D$32*($C$21-$C$14)+$C$22)</f>
        <v/>
      </c>
      <c r="F32" s="30" t="str">
        <f aca="false">IF(OR($C$32="",$C$21&gt;=1),"",$D$32-$C$32-$E$32)</f>
        <v/>
      </c>
      <c r="G32" s="31" t="str">
        <f aca="false">IF(OR($C$32="",$C$21&gt;=1),"",$F$32/$D$32)</f>
        <v/>
      </c>
      <c r="H32" s="32" t="str">
        <f aca="false">IF(OR($C$32="",$C$21&gt;=1),"",$D$32/($C$32+$C$22))</f>
        <v/>
      </c>
      <c r="I32" s="19"/>
      <c r="J32" s="31" t="str">
        <f aca="false">IF(OR($I$32="",$C$32=""),"",($I$32-$C$32-($I$32*($C$21-$C$14)+$C$22))/$I$32)</f>
        <v/>
      </c>
    </row>
    <row r="33" customFormat="false" ht="15.75" hidden="false" customHeight="true" outlineLevel="0" collapsed="false">
      <c r="B33" s="29"/>
      <c r="C33" s="19"/>
      <c r="D33" s="26" t="str">
        <f aca="false">IF($C$33="","",IF($C$21&gt;=1,"⚠",($C$33+$C$22)/(1-$C$21)))</f>
        <v/>
      </c>
      <c r="E33" s="26" t="str">
        <f aca="false">IF(OR($C$33="",$C$21&gt;=1),"",$D$33*($C$21-$C$14)+$C$22)</f>
        <v/>
      </c>
      <c r="F33" s="26" t="str">
        <f aca="false">IF(OR($C$33="",$C$21&gt;=1),"",$D$33-$C$33-$E$33)</f>
        <v/>
      </c>
      <c r="G33" s="27" t="str">
        <f aca="false">IF(OR($C$33="",$C$21&gt;=1),"",$F$33/$D$33)</f>
        <v/>
      </c>
      <c r="H33" s="28" t="str">
        <f aca="false">IF(OR($C$33="",$C$21&gt;=1),"",$D$33/($C$33+$C$22))</f>
        <v/>
      </c>
      <c r="I33" s="19"/>
      <c r="J33" s="27" t="str">
        <f aca="false">IF(OR($I$33="",$C$33=""),"",($I$33-$C$33-($I$33*($C$21-$C$14)+$C$22))/$I$33)</f>
        <v/>
      </c>
    </row>
    <row r="34" customFormat="false" ht="15.75" hidden="false" customHeight="true" outlineLevel="0" collapsed="false">
      <c r="B34" s="29"/>
      <c r="C34" s="19"/>
      <c r="D34" s="30" t="str">
        <f aca="false">IF($C$34="","",IF($C$21&gt;=1,"⚠",($C$34+$C$22)/(1-$C$21)))</f>
        <v/>
      </c>
      <c r="E34" s="30" t="str">
        <f aca="false">IF(OR($C$34="",$C$21&gt;=1),"",$D$34*($C$21-$C$14)+$C$22)</f>
        <v/>
      </c>
      <c r="F34" s="30" t="str">
        <f aca="false">IF(OR($C$34="",$C$21&gt;=1),"",$D$34-$C$34-$E$34)</f>
        <v/>
      </c>
      <c r="G34" s="31" t="str">
        <f aca="false">IF(OR($C$34="",$C$21&gt;=1),"",$F$34/$D$34)</f>
        <v/>
      </c>
      <c r="H34" s="32" t="str">
        <f aca="false">IF(OR($C$34="",$C$21&gt;=1),"",$D$34/($C$34+$C$22))</f>
        <v/>
      </c>
      <c r="I34" s="19"/>
      <c r="J34" s="31" t="str">
        <f aca="false">IF(OR($I$34="",$C$34=""),"",($I$34-$C$34-($I$34*($C$21-$C$14)+$C$22))/$I$34)</f>
        <v/>
      </c>
    </row>
    <row r="35" customFormat="false" ht="15.75" hidden="false" customHeight="true" outlineLevel="0" collapsed="false">
      <c r="B35" s="29"/>
      <c r="C35" s="19"/>
      <c r="D35" s="26" t="str">
        <f aca="false">IF($C$35="","",IF($C$21&gt;=1,"⚠",($C$35+$C$22)/(1-$C$21)))</f>
        <v/>
      </c>
      <c r="E35" s="26" t="str">
        <f aca="false">IF(OR($C$35="",$C$21&gt;=1),"",$D$35*($C$21-$C$14)+$C$22)</f>
        <v/>
      </c>
      <c r="F35" s="26" t="str">
        <f aca="false">IF(OR($C$35="",$C$21&gt;=1),"",$D$35-$C$35-$E$35)</f>
        <v/>
      </c>
      <c r="G35" s="27" t="str">
        <f aca="false">IF(OR($C$35="",$C$21&gt;=1),"",$F$35/$D$35)</f>
        <v/>
      </c>
      <c r="H35" s="28" t="str">
        <f aca="false">IF(OR($C$35="",$C$21&gt;=1),"",$D$35/($C$35+$C$22))</f>
        <v/>
      </c>
      <c r="I35" s="19"/>
      <c r="J35" s="27" t="str">
        <f aca="false">IF(OR($I$35="",$C$35=""),"",($I$35-$C$35-($I$35*($C$21-$C$14)+$C$22))/$I$35)</f>
        <v/>
      </c>
    </row>
    <row r="36" customFormat="false" ht="15.75" hidden="false" customHeight="true" outlineLevel="0" collapsed="false">
      <c r="B36" s="29"/>
      <c r="C36" s="19"/>
      <c r="D36" s="30" t="str">
        <f aca="false">IF($C$36="","",IF($C$21&gt;=1,"⚠",($C$36+$C$22)/(1-$C$21)))</f>
        <v/>
      </c>
      <c r="E36" s="30" t="str">
        <f aca="false">IF(OR($C$36="",$C$21&gt;=1),"",$D$36*($C$21-$C$14)+$C$22)</f>
        <v/>
      </c>
      <c r="F36" s="30" t="str">
        <f aca="false">IF(OR($C$36="",$C$21&gt;=1),"",$D$36-$C$36-$E$36)</f>
        <v/>
      </c>
      <c r="G36" s="31" t="str">
        <f aca="false">IF(OR($C$36="",$C$21&gt;=1),"",$F$36/$D$36)</f>
        <v/>
      </c>
      <c r="H36" s="32" t="str">
        <f aca="false">IF(OR($C$36="",$C$21&gt;=1),"",$D$36/($C$36+$C$22))</f>
        <v/>
      </c>
      <c r="I36" s="19"/>
      <c r="J36" s="31" t="str">
        <f aca="false">IF(OR($I$36="",$C$36=""),"",($I$36-$C$36-($I$36*($C$21-$C$14)+$C$22))/$I$36)</f>
        <v/>
      </c>
    </row>
    <row r="37" customFormat="false" ht="15.75" hidden="false" customHeight="true" outlineLevel="0" collapsed="false">
      <c r="B37" s="29"/>
      <c r="C37" s="19"/>
      <c r="D37" s="26" t="str">
        <f aca="false">IF($C$37="","",IF($C$21&gt;=1,"⚠",($C$37+$C$22)/(1-$C$21)))</f>
        <v/>
      </c>
      <c r="E37" s="26" t="str">
        <f aca="false">IF(OR($C$37="",$C$21&gt;=1),"",$D$37*($C$21-$C$14)+$C$22)</f>
        <v/>
      </c>
      <c r="F37" s="26" t="str">
        <f aca="false">IF(OR($C$37="",$C$21&gt;=1),"",$D$37-$C$37-$E$37)</f>
        <v/>
      </c>
      <c r="G37" s="27" t="str">
        <f aca="false">IF(OR($C$37="",$C$21&gt;=1),"",$F$37/$D$37)</f>
        <v/>
      </c>
      <c r="H37" s="28" t="str">
        <f aca="false">IF(OR($C$37="",$C$21&gt;=1),"",$D$37/($C$37+$C$22))</f>
        <v/>
      </c>
      <c r="I37" s="19"/>
      <c r="J37" s="27" t="str">
        <f aca="false">IF(OR($I$37="",$C$37=""),"",($I$37-$C$37-($I$37*($C$21-$C$14)+$C$22))/$I$37)</f>
        <v/>
      </c>
    </row>
    <row r="38" customFormat="false" ht="15.75" hidden="false" customHeight="true" outlineLevel="0" collapsed="false">
      <c r="B38" s="29"/>
      <c r="C38" s="19"/>
      <c r="D38" s="30" t="str">
        <f aca="false">IF($C$38="","",IF($C$21&gt;=1,"⚠",($C$38+$C$22)/(1-$C$21)))</f>
        <v/>
      </c>
      <c r="E38" s="30" t="str">
        <f aca="false">IF(OR($C$38="",$C$21&gt;=1),"",$D$38*($C$21-$C$14)+$C$22)</f>
        <v/>
      </c>
      <c r="F38" s="30" t="str">
        <f aca="false">IF(OR($C$38="",$C$21&gt;=1),"",$D$38-$C$38-$E$38)</f>
        <v/>
      </c>
      <c r="G38" s="31" t="str">
        <f aca="false">IF(OR($C$38="",$C$21&gt;=1),"",$F$38/$D$38)</f>
        <v/>
      </c>
      <c r="H38" s="32" t="str">
        <f aca="false">IF(OR($C$38="",$C$21&gt;=1),"",$D$38/($C$38+$C$22))</f>
        <v/>
      </c>
      <c r="I38" s="19"/>
      <c r="J38" s="31" t="str">
        <f aca="false">IF(OR($I$38="",$C$38=""),"",($I$38-$C$38-($I$38*($C$21-$C$14)+$C$22))/$I$38)</f>
        <v/>
      </c>
    </row>
    <row r="39" customFormat="false" ht="15.75" hidden="false" customHeight="true" outlineLevel="0" collapsed="false">
      <c r="B39" s="29"/>
      <c r="C39" s="19"/>
      <c r="D39" s="26" t="str">
        <f aca="false">IF($C$39="","",IF($C$21&gt;=1,"⚠",($C$39+$C$22)/(1-$C$21)))</f>
        <v/>
      </c>
      <c r="E39" s="26" t="str">
        <f aca="false">IF(OR($C$39="",$C$21&gt;=1),"",$D$39*($C$21-$C$14)+$C$22)</f>
        <v/>
      </c>
      <c r="F39" s="26" t="str">
        <f aca="false">IF(OR($C$39="",$C$21&gt;=1),"",$D$39-$C$39-$E$39)</f>
        <v/>
      </c>
      <c r="G39" s="27" t="str">
        <f aca="false">IF(OR($C$39="",$C$21&gt;=1),"",$F$39/$D$39)</f>
        <v/>
      </c>
      <c r="H39" s="28" t="str">
        <f aca="false">IF(OR($C$39="",$C$21&gt;=1),"",$D$39/($C$39+$C$22))</f>
        <v/>
      </c>
      <c r="I39" s="19"/>
      <c r="J39" s="27" t="str">
        <f aca="false">IF(OR($I$39="",$C$39=""),"",($I$39-$C$39-($I$39*($C$21-$C$14)+$C$22))/$I$39)</f>
        <v/>
      </c>
    </row>
    <row r="40" customFormat="false" ht="15.75" hidden="false" customHeight="true" outlineLevel="0" collapsed="false">
      <c r="B40" s="29"/>
      <c r="C40" s="19"/>
      <c r="D40" s="30" t="str">
        <f aca="false">IF($C$40="","",IF($C$21&gt;=1,"⚠",($C$40+$C$22)/(1-$C$21)))</f>
        <v/>
      </c>
      <c r="E40" s="30" t="str">
        <f aca="false">IF(OR($C$40="",$C$21&gt;=1),"",$D$40*($C$21-$C$14)+$C$22)</f>
        <v/>
      </c>
      <c r="F40" s="30" t="str">
        <f aca="false">IF(OR($C$40="",$C$21&gt;=1),"",$D$40-$C$40-$E$40)</f>
        <v/>
      </c>
      <c r="G40" s="31" t="str">
        <f aca="false">IF(OR($C$40="",$C$21&gt;=1),"",$F$40/$D$40)</f>
        <v/>
      </c>
      <c r="H40" s="32" t="str">
        <f aca="false">IF(OR($C$40="",$C$21&gt;=1),"",$D$40/($C$40+$C$22))</f>
        <v/>
      </c>
      <c r="I40" s="19"/>
      <c r="J40" s="31" t="str">
        <f aca="false">IF(OR($I$40="",$C$40=""),"",($I$40-$C$40-($I$40*($C$21-$C$14)+$C$22))/$I$40)</f>
        <v/>
      </c>
    </row>
    <row r="41" customFormat="false" ht="15.75" hidden="false" customHeight="true" outlineLevel="0" collapsed="false">
      <c r="B41" s="29"/>
      <c r="C41" s="19"/>
      <c r="D41" s="26" t="str">
        <f aca="false">IF($C$41="","",IF($C$21&gt;=1,"⚠",($C$41+$C$22)/(1-$C$21)))</f>
        <v/>
      </c>
      <c r="E41" s="26" t="str">
        <f aca="false">IF(OR($C$41="",$C$21&gt;=1),"",$D$41*($C$21-$C$14)+$C$22)</f>
        <v/>
      </c>
      <c r="F41" s="26" t="str">
        <f aca="false">IF(OR($C$41="",$C$21&gt;=1),"",$D$41-$C$41-$E$41)</f>
        <v/>
      </c>
      <c r="G41" s="27" t="str">
        <f aca="false">IF(OR($C$41="",$C$21&gt;=1),"",$F$41/$D$41)</f>
        <v/>
      </c>
      <c r="H41" s="28" t="str">
        <f aca="false">IF(OR($C$41="",$C$21&gt;=1),"",$D$41/($C$41+$C$22))</f>
        <v/>
      </c>
      <c r="I41" s="19"/>
      <c r="J41" s="27" t="str">
        <f aca="false">IF(OR($I$41="",$C$41=""),"",($I$41-$C$41-($I$41*($C$21-$C$14)+$C$22))/$I$41)</f>
        <v/>
      </c>
    </row>
    <row r="43" customFormat="false" ht="21" hidden="false" customHeight="true" outlineLevel="0" collapsed="false">
      <c r="B43" s="4" t="s">
        <v>62</v>
      </c>
      <c r="C43" s="4"/>
      <c r="D43" s="4"/>
      <c r="E43" s="4"/>
      <c r="F43" s="4"/>
      <c r="G43" s="4"/>
      <c r="H43" s="4"/>
      <c r="I43" s="4"/>
      <c r="J43" s="4"/>
    </row>
    <row r="44" customFormat="false" ht="15" hidden="false" customHeight="true" outlineLevel="0" collapsed="false">
      <c r="B44" s="15" t="s">
        <v>63</v>
      </c>
      <c r="C44" s="15"/>
      <c r="D44" s="15"/>
      <c r="E44" s="15"/>
      <c r="F44" s="15"/>
      <c r="G44" s="15"/>
      <c r="H44" s="15"/>
      <c r="I44" s="15"/>
      <c r="J44" s="15"/>
    </row>
    <row r="45" customFormat="false" ht="15" hidden="false" customHeight="false" outlineLevel="0" collapsed="false">
      <c r="B45" s="17" t="s">
        <v>64</v>
      </c>
      <c r="C45" s="19" t="n">
        <v>8000</v>
      </c>
    </row>
    <row r="46" customFormat="false" ht="23.85" hidden="false" customHeight="false" outlineLevel="0" collapsed="false">
      <c r="B46" s="17" t="s">
        <v>65</v>
      </c>
      <c r="C46" s="33" t="n">
        <f aca="false">IFERROR(AVERAGE(G27:G41),0)</f>
        <v>0.25</v>
      </c>
    </row>
    <row r="47" customFormat="false" ht="15" hidden="false" customHeight="false" outlineLevel="0" collapsed="false">
      <c r="B47" s="20" t="s">
        <v>66</v>
      </c>
      <c r="C47" s="34" t="n">
        <f aca="false">IF($C$46&gt;0,$C$45/$C$46,"")</f>
        <v>32000</v>
      </c>
    </row>
    <row r="49" customFormat="false" ht="19.5" hidden="false" customHeight="true" outlineLevel="0" collapsed="false">
      <c r="B49" s="12" t="s">
        <v>67</v>
      </c>
      <c r="C49" s="12"/>
      <c r="D49" s="12"/>
      <c r="E49" s="12"/>
      <c r="F49" s="12"/>
      <c r="G49" s="12"/>
      <c r="H49" s="12"/>
      <c r="I49" s="12"/>
      <c r="J49" s="12"/>
    </row>
  </sheetData>
  <sheetProtection sheet="true" password="ce4b" formatCells="false" insertRows="false"/>
  <mergeCells count="11">
    <mergeCell ref="D4:J4"/>
    <mergeCell ref="D5:J5"/>
    <mergeCell ref="B6:J6"/>
    <mergeCell ref="B8:J8"/>
    <mergeCell ref="B9:J9"/>
    <mergeCell ref="B16:J16"/>
    <mergeCell ref="B23:J23"/>
    <mergeCell ref="B25:J25"/>
    <mergeCell ref="B43:J43"/>
    <mergeCell ref="B44:J44"/>
    <mergeCell ref="B49:J49"/>
  </mergeCells>
  <conditionalFormatting sqref="C21">
    <cfRule type="cellIs" priority="2" operator="greaterThanOrEqual" aboveAverage="0" equalAverage="0" bottom="0" percent="0" rank="0" text="" dxfId="0">
      <formula>1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7"/>
    <col collapsed="false" customWidth="true" hidden="false" outlineLevel="0" max="5" min="5" style="0" width="19"/>
    <col collapsed="false" customWidth="true" hidden="false" outlineLevel="0" max="6" min="6" style="0" width="17"/>
    <col collapsed="false" customWidth="true" hidden="false" outlineLevel="0" max="7" min="7" style="0" width="15"/>
    <col collapsed="false" customWidth="true" hidden="false" outlineLevel="0" max="8" min="8" style="0" width="10"/>
    <col collapsed="false" customWidth="true" hidden="false" outlineLevel="0" max="9" min="9" style="0" width="16"/>
    <col collapsed="false" customWidth="true" hidden="false" outlineLevel="0" max="10" min="10" style="0" width="13"/>
  </cols>
  <sheetData>
    <row r="2" customFormat="false" ht="31.5" hidden="false" customHeight="true" outlineLevel="0" collapsed="false"/>
    <row r="4" customFormat="false" ht="27.75" hidden="false" customHeight="true" outlineLevel="0" collapsed="false">
      <c r="D4" s="13" t="s">
        <v>68</v>
      </c>
      <c r="E4" s="13"/>
      <c r="F4" s="13"/>
      <c r="G4" s="13"/>
      <c r="H4" s="13"/>
      <c r="I4" s="13"/>
      <c r="J4" s="13"/>
    </row>
    <row r="5" customFormat="false" ht="15" hidden="false" customHeight="false" outlineLevel="0" collapsed="false">
      <c r="D5" s="14" t="s">
        <v>36</v>
      </c>
      <c r="E5" s="14"/>
      <c r="F5" s="14"/>
      <c r="G5" s="14"/>
      <c r="H5" s="14"/>
      <c r="I5" s="14"/>
      <c r="J5" s="14"/>
    </row>
    <row r="6" customFormat="false" ht="3" hidden="false" customHeight="true" outlineLevel="0" collapsed="false">
      <c r="B6" s="3"/>
      <c r="C6" s="3"/>
      <c r="D6" s="3"/>
      <c r="E6" s="3"/>
      <c r="F6" s="3"/>
      <c r="G6" s="3"/>
      <c r="H6" s="3"/>
      <c r="I6" s="3"/>
      <c r="J6" s="3"/>
    </row>
    <row r="8" customFormat="false" ht="21" hidden="false" customHeight="true" outlineLevel="0" collapsed="false">
      <c r="B8" s="4" t="s">
        <v>37</v>
      </c>
      <c r="C8" s="4"/>
      <c r="D8" s="4"/>
      <c r="E8" s="4"/>
      <c r="F8" s="4"/>
      <c r="G8" s="4"/>
      <c r="H8" s="4"/>
      <c r="I8" s="4"/>
      <c r="J8" s="4"/>
    </row>
    <row r="9" customFormat="false" ht="15" hidden="false" customHeight="true" outlineLevel="0" collapsed="false">
      <c r="B9" s="15" t="s">
        <v>38</v>
      </c>
      <c r="C9" s="15"/>
      <c r="D9" s="15"/>
      <c r="E9" s="15"/>
      <c r="F9" s="15"/>
      <c r="G9" s="15"/>
      <c r="H9" s="15"/>
      <c r="I9" s="15"/>
      <c r="J9" s="15"/>
    </row>
    <row r="10" customFormat="false" ht="15" hidden="false" customHeight="false" outlineLevel="0" collapsed="false">
      <c r="C10" s="16" t="s">
        <v>39</v>
      </c>
      <c r="D10" s="16" t="s">
        <v>40</v>
      </c>
    </row>
    <row r="11" customFormat="false" ht="23.85" hidden="false" customHeight="false" outlineLevel="0" collapsed="false">
      <c r="B11" s="17" t="s">
        <v>41</v>
      </c>
      <c r="C11" s="18" t="n">
        <v>0.06</v>
      </c>
    </row>
    <row r="12" customFormat="false" ht="15" hidden="false" customHeight="false" outlineLevel="0" collapsed="false">
      <c r="B12" s="17" t="s">
        <v>42</v>
      </c>
      <c r="C12" s="18" t="n">
        <v>0</v>
      </c>
    </row>
    <row r="13" customFormat="false" ht="15" hidden="false" customHeight="false" outlineLevel="0" collapsed="false">
      <c r="B13" s="17" t="s">
        <v>43</v>
      </c>
      <c r="C13" s="18" t="n">
        <v>0</v>
      </c>
    </row>
    <row r="14" customFormat="false" ht="23.85" hidden="false" customHeight="false" outlineLevel="0" collapsed="false">
      <c r="B14" s="17" t="s">
        <v>44</v>
      </c>
      <c r="C14" s="18" t="n">
        <v>0.35</v>
      </c>
    </row>
    <row r="16" customFormat="false" ht="15" hidden="false" customHeight="true" outlineLevel="0" collapsed="false">
      <c r="B16" s="15" t="s">
        <v>45</v>
      </c>
      <c r="C16" s="15"/>
      <c r="D16" s="15"/>
      <c r="E16" s="15"/>
      <c r="F16" s="15"/>
      <c r="G16" s="15"/>
      <c r="H16" s="15"/>
      <c r="I16" s="15"/>
      <c r="J16" s="15"/>
    </row>
    <row r="17" customFormat="false" ht="15" hidden="false" customHeight="false" outlineLevel="0" collapsed="false">
      <c r="B17" s="17" t="s">
        <v>46</v>
      </c>
      <c r="C17" s="18" t="n">
        <v>0.025</v>
      </c>
      <c r="D17" s="19"/>
    </row>
    <row r="18" customFormat="false" ht="15" hidden="false" customHeight="false" outlineLevel="0" collapsed="false">
      <c r="B18" s="17" t="s">
        <v>47</v>
      </c>
      <c r="C18" s="18" t="n">
        <v>0.01</v>
      </c>
      <c r="D18" s="19"/>
    </row>
    <row r="19" customFormat="false" ht="15" hidden="false" customHeight="false" outlineLevel="0" collapsed="false">
      <c r="B19" s="17" t="s">
        <v>48</v>
      </c>
      <c r="C19" s="18" t="n">
        <v>0.03</v>
      </c>
      <c r="D19" s="19"/>
    </row>
    <row r="21" customFormat="false" ht="23.85" hidden="false" customHeight="false" outlineLevel="0" collapsed="false">
      <c r="B21" s="20" t="s">
        <v>49</v>
      </c>
      <c r="C21" s="21" t="n">
        <f aca="false">$C$11+$C$12+$C$13+$C$14+$C$17+$C$18+$C$19</f>
        <v>0.475</v>
      </c>
    </row>
    <row r="22" customFormat="false" ht="23.85" hidden="false" customHeight="false" outlineLevel="0" collapsed="false">
      <c r="B22" s="20" t="s">
        <v>50</v>
      </c>
      <c r="C22" s="22" t="n">
        <f aca="false">$D$17+$D$18+$D$19</f>
        <v>0</v>
      </c>
    </row>
    <row r="23" customFormat="false" ht="15.75" hidden="false" customHeight="true" outlineLevel="0" collapsed="false">
      <c r="B23" s="23" t="str">
        <f aca="false">IF($C$21&gt;=1,"⚠ ATENÇÃO: a taxa total sobre a venda chegou a 100% ou mais. Reduza a margem ou os percentuais para gerar um preço válido.","")</f>
        <v/>
      </c>
      <c r="C23" s="23"/>
      <c r="D23" s="23"/>
      <c r="E23" s="23"/>
      <c r="F23" s="23"/>
      <c r="G23" s="23"/>
      <c r="H23" s="23"/>
      <c r="I23" s="23"/>
      <c r="J23" s="23"/>
    </row>
    <row r="25" customFormat="false" ht="21" hidden="false" customHeight="true" outlineLevel="0" collapsed="false">
      <c r="B25" s="4" t="s">
        <v>69</v>
      </c>
      <c r="C25" s="4"/>
      <c r="D25" s="4"/>
      <c r="E25" s="4"/>
      <c r="F25" s="4"/>
      <c r="G25" s="4"/>
      <c r="H25" s="4"/>
      <c r="I25" s="4"/>
      <c r="J25" s="4"/>
    </row>
    <row r="26" customFormat="false" ht="39.75" hidden="false" customHeight="true" outlineLevel="0" collapsed="false">
      <c r="B26" s="24" t="s">
        <v>70</v>
      </c>
      <c r="C26" s="24" t="s">
        <v>71</v>
      </c>
      <c r="D26" s="24" t="s">
        <v>54</v>
      </c>
      <c r="E26" s="24" t="s">
        <v>55</v>
      </c>
      <c r="F26" s="24" t="s">
        <v>56</v>
      </c>
      <c r="G26" s="24" t="s">
        <v>57</v>
      </c>
      <c r="H26" s="24" t="s">
        <v>58</v>
      </c>
      <c r="I26" s="24" t="s">
        <v>59</v>
      </c>
      <c r="J26" s="24" t="s">
        <v>60</v>
      </c>
    </row>
    <row r="27" customFormat="false" ht="15.75" hidden="false" customHeight="true" outlineLevel="0" collapsed="false">
      <c r="B27" s="25" t="s">
        <v>72</v>
      </c>
      <c r="C27" s="19" t="n">
        <v>60</v>
      </c>
      <c r="D27" s="26" t="n">
        <f aca="false">IF($C$27="","",IF($C$21&gt;=1,"⚠",($C$27+$C$22)/(1-$C$21)))</f>
        <v>114.285714285714</v>
      </c>
      <c r="E27" s="26" t="n">
        <f aca="false">IF(OR($C$27="",$C$21&gt;=1),"",$D$27*($C$21-$C$14)+$C$22)</f>
        <v>14.2857142857143</v>
      </c>
      <c r="F27" s="26" t="n">
        <f aca="false">IF(OR($C$27="",$C$21&gt;=1),"",$D$27-$C$27-$E$27)</f>
        <v>40</v>
      </c>
      <c r="G27" s="27" t="n">
        <f aca="false">IF(OR($C$27="",$C$21&gt;=1),"",$F$27/$D$27)</f>
        <v>0.35</v>
      </c>
      <c r="H27" s="28" t="n">
        <f aca="false">IF(OR($C$27="",$C$21&gt;=1),"",$D$27/($C$27+$C$22))</f>
        <v>1.9047619047619</v>
      </c>
      <c r="I27" s="19" t="n">
        <v>150</v>
      </c>
      <c r="J27" s="27" t="n">
        <f aca="false">IF(OR($I$27="",$C$27=""),"",($I$27-$C$27-($I$27*($C$21-$C$14)+$C$22))/$I$27)</f>
        <v>0.475</v>
      </c>
    </row>
    <row r="28" customFormat="false" ht="15.75" hidden="false" customHeight="true" outlineLevel="0" collapsed="false">
      <c r="B28" s="29"/>
      <c r="C28" s="19"/>
      <c r="D28" s="30" t="str">
        <f aca="false">IF($C$28="","",IF($C$21&gt;=1,"⚠",($C$28+$C$22)/(1-$C$21)))</f>
        <v/>
      </c>
      <c r="E28" s="30" t="str">
        <f aca="false">IF(OR($C$28="",$C$21&gt;=1),"",$D$28*($C$21-$C$14)+$C$22)</f>
        <v/>
      </c>
      <c r="F28" s="30" t="str">
        <f aca="false">IF(OR($C$28="",$C$21&gt;=1),"",$D$28-$C$28-$E$28)</f>
        <v/>
      </c>
      <c r="G28" s="31" t="str">
        <f aca="false">IF(OR($C$28="",$C$21&gt;=1),"",$F$28/$D$28)</f>
        <v/>
      </c>
      <c r="H28" s="32" t="str">
        <f aca="false">IF(OR($C$28="",$C$21&gt;=1),"",$D$28/($C$28+$C$22))</f>
        <v/>
      </c>
      <c r="I28" s="19"/>
      <c r="J28" s="31" t="str">
        <f aca="false">IF(OR($I$28="",$C$28=""),"",($I$28-$C$28-($I$28*($C$21-$C$14)+$C$22))/$I$28)</f>
        <v/>
      </c>
    </row>
    <row r="29" customFormat="false" ht="15.75" hidden="false" customHeight="true" outlineLevel="0" collapsed="false">
      <c r="B29" s="29"/>
      <c r="C29" s="19"/>
      <c r="D29" s="26" t="str">
        <f aca="false">IF($C$29="","",IF($C$21&gt;=1,"⚠",($C$29+$C$22)/(1-$C$21)))</f>
        <v/>
      </c>
      <c r="E29" s="26" t="str">
        <f aca="false">IF(OR($C$29="",$C$21&gt;=1),"",$D$29*($C$21-$C$14)+$C$22)</f>
        <v/>
      </c>
      <c r="F29" s="26" t="str">
        <f aca="false">IF(OR($C$29="",$C$21&gt;=1),"",$D$29-$C$29-$E$29)</f>
        <v/>
      </c>
      <c r="G29" s="27" t="str">
        <f aca="false">IF(OR($C$29="",$C$21&gt;=1),"",$F$29/$D$29)</f>
        <v/>
      </c>
      <c r="H29" s="28" t="str">
        <f aca="false">IF(OR($C$29="",$C$21&gt;=1),"",$D$29/($C$29+$C$22))</f>
        <v/>
      </c>
      <c r="I29" s="19"/>
      <c r="J29" s="27" t="str">
        <f aca="false">IF(OR($I$29="",$C$29=""),"",($I$29-$C$29-($I$29*($C$21-$C$14)+$C$22))/$I$29)</f>
        <v/>
      </c>
    </row>
    <row r="30" customFormat="false" ht="15.75" hidden="false" customHeight="true" outlineLevel="0" collapsed="false">
      <c r="B30" s="29"/>
      <c r="C30" s="19"/>
      <c r="D30" s="30" t="str">
        <f aca="false">IF($C$30="","",IF($C$21&gt;=1,"⚠",($C$30+$C$22)/(1-$C$21)))</f>
        <v/>
      </c>
      <c r="E30" s="30" t="str">
        <f aca="false">IF(OR($C$30="",$C$21&gt;=1),"",$D$30*($C$21-$C$14)+$C$22)</f>
        <v/>
      </c>
      <c r="F30" s="30" t="str">
        <f aca="false">IF(OR($C$30="",$C$21&gt;=1),"",$D$30-$C$30-$E$30)</f>
        <v/>
      </c>
      <c r="G30" s="31" t="str">
        <f aca="false">IF(OR($C$30="",$C$21&gt;=1),"",$F$30/$D$30)</f>
        <v/>
      </c>
      <c r="H30" s="32" t="str">
        <f aca="false">IF(OR($C$30="",$C$21&gt;=1),"",$D$30/($C$30+$C$22))</f>
        <v/>
      </c>
      <c r="I30" s="19"/>
      <c r="J30" s="31" t="str">
        <f aca="false">IF(OR($I$30="",$C$30=""),"",($I$30-$C$30-($I$30*($C$21-$C$14)+$C$22))/$I$30)</f>
        <v/>
      </c>
    </row>
    <row r="31" customFormat="false" ht="15.75" hidden="false" customHeight="true" outlineLevel="0" collapsed="false">
      <c r="B31" s="29"/>
      <c r="C31" s="19"/>
      <c r="D31" s="26" t="str">
        <f aca="false">IF($C$31="","",IF($C$21&gt;=1,"⚠",($C$31+$C$22)/(1-$C$21)))</f>
        <v/>
      </c>
      <c r="E31" s="26" t="str">
        <f aca="false">IF(OR($C$31="",$C$21&gt;=1),"",$D$31*($C$21-$C$14)+$C$22)</f>
        <v/>
      </c>
      <c r="F31" s="26" t="str">
        <f aca="false">IF(OR($C$31="",$C$21&gt;=1),"",$D$31-$C$31-$E$31)</f>
        <v/>
      </c>
      <c r="G31" s="27" t="str">
        <f aca="false">IF(OR($C$31="",$C$21&gt;=1),"",$F$31/$D$31)</f>
        <v/>
      </c>
      <c r="H31" s="28" t="str">
        <f aca="false">IF(OR($C$31="",$C$21&gt;=1),"",$D$31/($C$31+$C$22))</f>
        <v/>
      </c>
      <c r="I31" s="19"/>
      <c r="J31" s="27" t="str">
        <f aca="false">IF(OR($I$31="",$C$31=""),"",($I$31-$C$31-($I$31*($C$21-$C$14)+$C$22))/$I$31)</f>
        <v/>
      </c>
    </row>
    <row r="32" customFormat="false" ht="15.75" hidden="false" customHeight="true" outlineLevel="0" collapsed="false">
      <c r="B32" s="29"/>
      <c r="C32" s="19"/>
      <c r="D32" s="30" t="str">
        <f aca="false">IF($C$32="","",IF($C$21&gt;=1,"⚠",($C$32+$C$22)/(1-$C$21)))</f>
        <v/>
      </c>
      <c r="E32" s="30" t="str">
        <f aca="false">IF(OR($C$32="",$C$21&gt;=1),"",$D$32*($C$21-$C$14)+$C$22)</f>
        <v/>
      </c>
      <c r="F32" s="30" t="str">
        <f aca="false">IF(OR($C$32="",$C$21&gt;=1),"",$D$32-$C$32-$E$32)</f>
        <v/>
      </c>
      <c r="G32" s="31" t="str">
        <f aca="false">IF(OR($C$32="",$C$21&gt;=1),"",$F$32/$D$32)</f>
        <v/>
      </c>
      <c r="H32" s="32" t="str">
        <f aca="false">IF(OR($C$32="",$C$21&gt;=1),"",$D$32/($C$32+$C$22))</f>
        <v/>
      </c>
      <c r="I32" s="19"/>
      <c r="J32" s="31" t="str">
        <f aca="false">IF(OR($I$32="",$C$32=""),"",($I$32-$C$32-($I$32*($C$21-$C$14)+$C$22))/$I$32)</f>
        <v/>
      </c>
    </row>
    <row r="33" customFormat="false" ht="15.75" hidden="false" customHeight="true" outlineLevel="0" collapsed="false">
      <c r="B33" s="29"/>
      <c r="C33" s="19"/>
      <c r="D33" s="26" t="str">
        <f aca="false">IF($C$33="","",IF($C$21&gt;=1,"⚠",($C$33+$C$22)/(1-$C$21)))</f>
        <v/>
      </c>
      <c r="E33" s="26" t="str">
        <f aca="false">IF(OR($C$33="",$C$21&gt;=1),"",$D$33*($C$21-$C$14)+$C$22)</f>
        <v/>
      </c>
      <c r="F33" s="26" t="str">
        <f aca="false">IF(OR($C$33="",$C$21&gt;=1),"",$D$33-$C$33-$E$33)</f>
        <v/>
      </c>
      <c r="G33" s="27" t="str">
        <f aca="false">IF(OR($C$33="",$C$21&gt;=1),"",$F$33/$D$33)</f>
        <v/>
      </c>
      <c r="H33" s="28" t="str">
        <f aca="false">IF(OR($C$33="",$C$21&gt;=1),"",$D$33/($C$33+$C$22))</f>
        <v/>
      </c>
      <c r="I33" s="19"/>
      <c r="J33" s="27" t="str">
        <f aca="false">IF(OR($I$33="",$C$33=""),"",($I$33-$C$33-($I$33*($C$21-$C$14)+$C$22))/$I$33)</f>
        <v/>
      </c>
    </row>
    <row r="34" customFormat="false" ht="15.75" hidden="false" customHeight="true" outlineLevel="0" collapsed="false">
      <c r="B34" s="29"/>
      <c r="C34" s="19"/>
      <c r="D34" s="30" t="str">
        <f aca="false">IF($C$34="","",IF($C$21&gt;=1,"⚠",($C$34+$C$22)/(1-$C$21)))</f>
        <v/>
      </c>
      <c r="E34" s="30" t="str">
        <f aca="false">IF(OR($C$34="",$C$21&gt;=1),"",$D$34*($C$21-$C$14)+$C$22)</f>
        <v/>
      </c>
      <c r="F34" s="30" t="str">
        <f aca="false">IF(OR($C$34="",$C$21&gt;=1),"",$D$34-$C$34-$E$34)</f>
        <v/>
      </c>
      <c r="G34" s="31" t="str">
        <f aca="false">IF(OR($C$34="",$C$21&gt;=1),"",$F$34/$D$34)</f>
        <v/>
      </c>
      <c r="H34" s="32" t="str">
        <f aca="false">IF(OR($C$34="",$C$21&gt;=1),"",$D$34/($C$34+$C$22))</f>
        <v/>
      </c>
      <c r="I34" s="19"/>
      <c r="J34" s="31" t="str">
        <f aca="false">IF(OR($I$34="",$C$34=""),"",($I$34-$C$34-($I$34*($C$21-$C$14)+$C$22))/$I$34)</f>
        <v/>
      </c>
    </row>
    <row r="35" customFormat="false" ht="15.75" hidden="false" customHeight="true" outlineLevel="0" collapsed="false">
      <c r="B35" s="29"/>
      <c r="C35" s="19"/>
      <c r="D35" s="26" t="str">
        <f aca="false">IF($C$35="","",IF($C$21&gt;=1,"⚠",($C$35+$C$22)/(1-$C$21)))</f>
        <v/>
      </c>
      <c r="E35" s="26" t="str">
        <f aca="false">IF(OR($C$35="",$C$21&gt;=1),"",$D$35*($C$21-$C$14)+$C$22)</f>
        <v/>
      </c>
      <c r="F35" s="26" t="str">
        <f aca="false">IF(OR($C$35="",$C$21&gt;=1),"",$D$35-$C$35-$E$35)</f>
        <v/>
      </c>
      <c r="G35" s="27" t="str">
        <f aca="false">IF(OR($C$35="",$C$21&gt;=1),"",$F$35/$D$35)</f>
        <v/>
      </c>
      <c r="H35" s="28" t="str">
        <f aca="false">IF(OR($C$35="",$C$21&gt;=1),"",$D$35/($C$35+$C$22))</f>
        <v/>
      </c>
      <c r="I35" s="19"/>
      <c r="J35" s="27" t="str">
        <f aca="false">IF(OR($I$35="",$C$35=""),"",($I$35-$C$35-($I$35*($C$21-$C$14)+$C$22))/$I$35)</f>
        <v/>
      </c>
    </row>
    <row r="36" customFormat="false" ht="15.75" hidden="false" customHeight="true" outlineLevel="0" collapsed="false">
      <c r="B36" s="29"/>
      <c r="C36" s="19"/>
      <c r="D36" s="30" t="str">
        <f aca="false">IF($C$36="","",IF($C$21&gt;=1,"⚠",($C$36+$C$22)/(1-$C$21)))</f>
        <v/>
      </c>
      <c r="E36" s="30" t="str">
        <f aca="false">IF(OR($C$36="",$C$21&gt;=1),"",$D$36*($C$21-$C$14)+$C$22)</f>
        <v/>
      </c>
      <c r="F36" s="30" t="str">
        <f aca="false">IF(OR($C$36="",$C$21&gt;=1),"",$D$36-$C$36-$E$36)</f>
        <v/>
      </c>
      <c r="G36" s="31" t="str">
        <f aca="false">IF(OR($C$36="",$C$21&gt;=1),"",$F$36/$D$36)</f>
        <v/>
      </c>
      <c r="H36" s="32" t="str">
        <f aca="false">IF(OR($C$36="",$C$21&gt;=1),"",$D$36/($C$36+$C$22))</f>
        <v/>
      </c>
      <c r="I36" s="19"/>
      <c r="J36" s="31" t="str">
        <f aca="false">IF(OR($I$36="",$C$36=""),"",($I$36-$C$36-($I$36*($C$21-$C$14)+$C$22))/$I$36)</f>
        <v/>
      </c>
    </row>
    <row r="37" customFormat="false" ht="15.75" hidden="false" customHeight="true" outlineLevel="0" collapsed="false">
      <c r="B37" s="29"/>
      <c r="C37" s="19"/>
      <c r="D37" s="26" t="str">
        <f aca="false">IF($C$37="","",IF($C$21&gt;=1,"⚠",($C$37+$C$22)/(1-$C$21)))</f>
        <v/>
      </c>
      <c r="E37" s="26" t="str">
        <f aca="false">IF(OR($C$37="",$C$21&gt;=1),"",$D$37*($C$21-$C$14)+$C$22)</f>
        <v/>
      </c>
      <c r="F37" s="26" t="str">
        <f aca="false">IF(OR($C$37="",$C$21&gt;=1),"",$D$37-$C$37-$E$37)</f>
        <v/>
      </c>
      <c r="G37" s="27" t="str">
        <f aca="false">IF(OR($C$37="",$C$21&gt;=1),"",$F$37/$D$37)</f>
        <v/>
      </c>
      <c r="H37" s="28" t="str">
        <f aca="false">IF(OR($C$37="",$C$21&gt;=1),"",$D$37/($C$37+$C$22))</f>
        <v/>
      </c>
      <c r="I37" s="19"/>
      <c r="J37" s="27" t="str">
        <f aca="false">IF(OR($I$37="",$C$37=""),"",($I$37-$C$37-($I$37*($C$21-$C$14)+$C$22))/$I$37)</f>
        <v/>
      </c>
    </row>
    <row r="38" customFormat="false" ht="15.75" hidden="false" customHeight="true" outlineLevel="0" collapsed="false">
      <c r="B38" s="29"/>
      <c r="C38" s="19"/>
      <c r="D38" s="30" t="str">
        <f aca="false">IF($C$38="","",IF($C$21&gt;=1,"⚠",($C$38+$C$22)/(1-$C$21)))</f>
        <v/>
      </c>
      <c r="E38" s="30" t="str">
        <f aca="false">IF(OR($C$38="",$C$21&gt;=1),"",$D$38*($C$21-$C$14)+$C$22)</f>
        <v/>
      </c>
      <c r="F38" s="30" t="str">
        <f aca="false">IF(OR($C$38="",$C$21&gt;=1),"",$D$38-$C$38-$E$38)</f>
        <v/>
      </c>
      <c r="G38" s="31" t="str">
        <f aca="false">IF(OR($C$38="",$C$21&gt;=1),"",$F$38/$D$38)</f>
        <v/>
      </c>
      <c r="H38" s="32" t="str">
        <f aca="false">IF(OR($C$38="",$C$21&gt;=1),"",$D$38/($C$38+$C$22))</f>
        <v/>
      </c>
      <c r="I38" s="19"/>
      <c r="J38" s="31" t="str">
        <f aca="false">IF(OR($I$38="",$C$38=""),"",($I$38-$C$38-($I$38*($C$21-$C$14)+$C$22))/$I$38)</f>
        <v/>
      </c>
    </row>
    <row r="39" customFormat="false" ht="15.75" hidden="false" customHeight="true" outlineLevel="0" collapsed="false">
      <c r="B39" s="29"/>
      <c r="C39" s="19"/>
      <c r="D39" s="26" t="str">
        <f aca="false">IF($C$39="","",IF($C$21&gt;=1,"⚠",($C$39+$C$22)/(1-$C$21)))</f>
        <v/>
      </c>
      <c r="E39" s="26" t="str">
        <f aca="false">IF(OR($C$39="",$C$21&gt;=1),"",$D$39*($C$21-$C$14)+$C$22)</f>
        <v/>
      </c>
      <c r="F39" s="26" t="str">
        <f aca="false">IF(OR($C$39="",$C$21&gt;=1),"",$D$39-$C$39-$E$39)</f>
        <v/>
      </c>
      <c r="G39" s="27" t="str">
        <f aca="false">IF(OR($C$39="",$C$21&gt;=1),"",$F$39/$D$39)</f>
        <v/>
      </c>
      <c r="H39" s="28" t="str">
        <f aca="false">IF(OR($C$39="",$C$21&gt;=1),"",$D$39/($C$39+$C$22))</f>
        <v/>
      </c>
      <c r="I39" s="19"/>
      <c r="J39" s="27" t="str">
        <f aca="false">IF(OR($I$39="",$C$39=""),"",($I$39-$C$39-($I$39*($C$21-$C$14)+$C$22))/$I$39)</f>
        <v/>
      </c>
    </row>
    <row r="40" customFormat="false" ht="15.75" hidden="false" customHeight="true" outlineLevel="0" collapsed="false">
      <c r="B40" s="29"/>
      <c r="C40" s="19"/>
      <c r="D40" s="30" t="str">
        <f aca="false">IF($C$40="","",IF($C$21&gt;=1,"⚠",($C$40+$C$22)/(1-$C$21)))</f>
        <v/>
      </c>
      <c r="E40" s="30" t="str">
        <f aca="false">IF(OR($C$40="",$C$21&gt;=1),"",$D$40*($C$21-$C$14)+$C$22)</f>
        <v/>
      </c>
      <c r="F40" s="30" t="str">
        <f aca="false">IF(OR($C$40="",$C$21&gt;=1),"",$D$40-$C$40-$E$40)</f>
        <v/>
      </c>
      <c r="G40" s="31" t="str">
        <f aca="false">IF(OR($C$40="",$C$21&gt;=1),"",$F$40/$D$40)</f>
        <v/>
      </c>
      <c r="H40" s="32" t="str">
        <f aca="false">IF(OR($C$40="",$C$21&gt;=1),"",$D$40/($C$40+$C$22))</f>
        <v/>
      </c>
      <c r="I40" s="19"/>
      <c r="J40" s="31" t="str">
        <f aca="false">IF(OR($I$40="",$C$40=""),"",($I$40-$C$40-($I$40*($C$21-$C$14)+$C$22))/$I$40)</f>
        <v/>
      </c>
    </row>
    <row r="41" customFormat="false" ht="15.75" hidden="false" customHeight="true" outlineLevel="0" collapsed="false">
      <c r="B41" s="29"/>
      <c r="C41" s="19"/>
      <c r="D41" s="26" t="str">
        <f aca="false">IF($C$41="","",IF($C$21&gt;=1,"⚠",($C$41+$C$22)/(1-$C$21)))</f>
        <v/>
      </c>
      <c r="E41" s="26" t="str">
        <f aca="false">IF(OR($C$41="",$C$21&gt;=1),"",$D$41*($C$21-$C$14)+$C$22)</f>
        <v/>
      </c>
      <c r="F41" s="26" t="str">
        <f aca="false">IF(OR($C$41="",$C$21&gt;=1),"",$D$41-$C$41-$E$41)</f>
        <v/>
      </c>
      <c r="G41" s="27" t="str">
        <f aca="false">IF(OR($C$41="",$C$21&gt;=1),"",$F$41/$D$41)</f>
        <v/>
      </c>
      <c r="H41" s="28" t="str">
        <f aca="false">IF(OR($C$41="",$C$21&gt;=1),"",$D$41/($C$41+$C$22))</f>
        <v/>
      </c>
      <c r="I41" s="19"/>
      <c r="J41" s="27" t="str">
        <f aca="false">IF(OR($I$41="",$C$41=""),"",($I$41-$C$41-($I$41*($C$21-$C$14)+$C$22))/$I$41)</f>
        <v/>
      </c>
    </row>
    <row r="43" customFormat="false" ht="21" hidden="false" customHeight="true" outlineLevel="0" collapsed="false">
      <c r="B43" s="4" t="s">
        <v>62</v>
      </c>
      <c r="C43" s="4"/>
      <c r="D43" s="4"/>
      <c r="E43" s="4"/>
      <c r="F43" s="4"/>
      <c r="G43" s="4"/>
      <c r="H43" s="4"/>
      <c r="I43" s="4"/>
      <c r="J43" s="4"/>
    </row>
    <row r="44" customFormat="false" ht="15" hidden="false" customHeight="true" outlineLevel="0" collapsed="false">
      <c r="B44" s="15" t="s">
        <v>63</v>
      </c>
      <c r="C44" s="15"/>
      <c r="D44" s="15"/>
      <c r="E44" s="15"/>
      <c r="F44" s="15"/>
      <c r="G44" s="15"/>
      <c r="H44" s="15"/>
      <c r="I44" s="15"/>
      <c r="J44" s="15"/>
    </row>
    <row r="45" customFormat="false" ht="15" hidden="false" customHeight="false" outlineLevel="0" collapsed="false">
      <c r="B45" s="17" t="s">
        <v>64</v>
      </c>
      <c r="C45" s="19" t="n">
        <v>6000</v>
      </c>
    </row>
    <row r="46" customFormat="false" ht="23.85" hidden="false" customHeight="false" outlineLevel="0" collapsed="false">
      <c r="B46" s="17" t="s">
        <v>65</v>
      </c>
      <c r="C46" s="33" t="n">
        <f aca="false">IFERROR(AVERAGE(G27:G41),0)</f>
        <v>0.35</v>
      </c>
    </row>
    <row r="47" customFormat="false" ht="15" hidden="false" customHeight="false" outlineLevel="0" collapsed="false">
      <c r="B47" s="20" t="s">
        <v>66</v>
      </c>
      <c r="C47" s="34" t="n">
        <f aca="false">IF($C$46&gt;0,$C$45/$C$46,"")</f>
        <v>17142.8571428571</v>
      </c>
    </row>
    <row r="49" customFormat="false" ht="19.5" hidden="false" customHeight="true" outlineLevel="0" collapsed="false">
      <c r="B49" s="12" t="s">
        <v>67</v>
      </c>
      <c r="C49" s="12"/>
      <c r="D49" s="12"/>
      <c r="E49" s="12"/>
      <c r="F49" s="12"/>
      <c r="G49" s="12"/>
      <c r="H49" s="12"/>
      <c r="I49" s="12"/>
      <c r="J49" s="12"/>
    </row>
  </sheetData>
  <sheetProtection sheet="true" password="ce4b" formatCells="false" insertRows="false"/>
  <mergeCells count="11">
    <mergeCell ref="D4:J4"/>
    <mergeCell ref="D5:J5"/>
    <mergeCell ref="B6:J6"/>
    <mergeCell ref="B8:J8"/>
    <mergeCell ref="B9:J9"/>
    <mergeCell ref="B16:J16"/>
    <mergeCell ref="B23:J23"/>
    <mergeCell ref="B25:J25"/>
    <mergeCell ref="B43:J43"/>
    <mergeCell ref="B44:J44"/>
    <mergeCell ref="B49:J49"/>
  </mergeCells>
  <conditionalFormatting sqref="C21">
    <cfRule type="cellIs" priority="2" operator="greaterThanOrEqual" aboveAverage="0" equalAverage="0" bottom="0" percent="0" rank="0" text="" dxfId="0">
      <formula>1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2026-09-20T23:55:07Z</dcterms:created>
  <dc:creator>Elbrus Consultoria Empresarial</dc:creator>
  <dc:description/>
  <dc:language>en-US</dc:language>
  <cp:lastModifiedBy/>
  <dcterms:modified xsi:type="dcterms:W3CDTF">2026-09-20T23:55:08Z</dcterms:modified>
  <cp:revision>0</cp:revision>
  <dc:subject/>
  <dc:title>Precificação Simples Nacional — Elbrus Consultoria Empresarial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